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hiiki\Desktop\"/>
    </mc:Choice>
  </mc:AlternateContent>
  <xr:revisionPtr revIDLastSave="0" documentId="8_{CE0AAA1B-64BE-4D06-8F0B-85FF3451B321}" xr6:coauthVersionLast="47" xr6:coauthVersionMax="47" xr10:uidLastSave="{00000000-0000-0000-0000-000000000000}"/>
  <workbookProtection workbookAlgorithmName="SHA-512" workbookHashValue="LcqZtnGVd2QZiUoupqj8sRTZdhJLfdAfeonG8DOeYzGsI1YnqHrMB+jzwBZ7AoK5w4tzRYCu58LcjO41BG40xQ==" workbookSaltValue="VjiZwGu0uoiXX6FJ22dhxg==" workbookSpinCount="100000" lockStructure="1"/>
  <bookViews>
    <workbookView xWindow="-120" yWindow="-120" windowWidth="19440" windowHeight="115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I85" i="4"/>
  <c r="G85" i="4"/>
  <c r="F85" i="4"/>
  <c r="AT10" i="4"/>
  <c r="I10"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<sst xmlns="http://schemas.openxmlformats.org/spreadsheetml/2006/main" count="236" uniqueCount="116">
  <si>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</si>
  <si>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</si>
  <si>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</si>
  <si>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</si>
  <si>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</si>
  <si>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</si>
  <si>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</si>
  <si>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</si>
  <si>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</si>
  <si>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</si>
  <si>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</si>
  <si>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</si>
  <si>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</si>
  <si>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</si>
  <si>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</si>
  <si>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</si>
  <si>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</si>
  <si>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</si>
  <si>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</si>
  <si>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</si>
  <si>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</si>
  <si>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</si>
  <si>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</si>
  <si>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</si>
  <si>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</si>
  <si>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</si>
  <si>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</si>
  <si>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</si>
  <si>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</si>
  <si>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</si>
  <si>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</si>
  <si>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</si>
  <si>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</si>
  <si>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</si>
  <si>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</si>
  <si>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</si>
  <si>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</si>
  <si>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</si>
  <si>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</si>
  <si>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</si>
  <si>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</si>
  <si>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</si>
  <si>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</si>
  <si>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</si>
  <si>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</si>
  <si>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</si>
  <si>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</si>
  <si>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</si>
  <si>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</si>
  <si>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</si>
  <si>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</si>
  <si>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</si>
  <si>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</si>
  <si>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</si>
  <si>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</si>
  <si>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</si>
  <si>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</si>
  <si>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</si>
  <si>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</si>
  <si>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</si>
  <si>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</si>
  <si>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</si>
  <si>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</si>
  <si>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</si>
  <si>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</si>
  <si>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</si>
  <si>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</si>
  <si>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</si>
  <si>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</si>
  <si>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</si>
  <si>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</si>
  <si>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</si>
  <si>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</si>
  <si>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</si>
  <si>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</si>
  <si>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</si>
  <si>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</si>
  <si>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</si>
  <si>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</si>
  <si>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</si>
  <si>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</si>
  <si>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</si>
  <si>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</si>
  <si>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</si>
  <si>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</si>
  <si>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</si>
  <si>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</si>
  <si>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</si>
  <si>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</si>
  <si>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</si>
  <si>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</si>
  <si>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</si>
  <si>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</si>
  <si>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</si>
  <si>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</si>
  <si>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</si>
  <si>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多賀町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</si>
  <si>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</si>
  <si>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</si>
  <si>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</si>
  <si>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</si>
  <si>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</si>
  <si>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</si>
  <si>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</si>
  <si>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</si>
  <si>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</si>
  <si>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</si>
  <si>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</si>
  <si>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</si>
  <si>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</si>
  <si>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</si>
  <si>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</si>
  <si>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</si>
  <si>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令和２年度から地方公営企業法を一部適用したことにより、令和２年度以降のグラフとなっています。
①経常収支比率は、100％を超え、黒字となっています。
②累積欠損金はありません。
③流動比率は100％を下回っており、類似団体の平均を下回っています。企業債の償還に係る現金の不足を一般会計からの繰入金や資本費平準化債で賄っているため、今後もこの状況が当面続くことが見込まれます。
④企業債残高対事業規模比率は、汚水に係る管渠整備は概ね完成し、新たな借入れは少ないため、類似団体平均を下回っています。今後も投資の平準化を図り、計画的な借入れに努めていきます。
⑤経費回収率は101.97％となっております。今後も100％を上回るよう引き続き汚水処理費の削減および適正な使用料収入の確保を図っていきます。
⑥汚水処理原価は、工場・事業所による有収水量が大きいため、類似団体の平均を下回っています。
⑦施設利用率は、流域関連公共下水道であるため、当町で処理施設を有していません。
⑧水洗化率は、類似団体平均を上回っていますが、引き続き100％を目指し、接続率の向上を図っていきます。</t>
    <phoneticPr fontId="4"/>
  </si>
  <si>
    <t>平成７年の供用開始から29年が経過していますが、耐用年数を経過した管渠はありません。
①有形固定資産減価償却率は、令和２年度からの５年分の減価償却費で算定されています。早期に法適用をしている団体が平均値を押し上げていることから、平均値より低い値となっています。
②管渠老朽化率、③管渠改善率は、耐用年数を経過した管渠がないことから0％となっています。
現在のところ、管渠の老朽化は発生していませんが、今後、急速に整備してきた管渠等の老朽化が懸念されることから、令和２年度に策定しましたストックマネジメント計画に基づき、適正な修繕や改築を通じて維持管理を図り、計画的な更新を行っていきます。</t>
    <phoneticPr fontId="4"/>
  </si>
  <si>
    <t>多賀町の下水道事業は、昭和63年に事業着手、平成７年度から供用を開始し、現在は概ね計画区域内の整備は完成しています。
現在の経営状況については、初期投資に係る企業債の償還額が多額で厳しい資金状況にあり、経費回収率も100％を上回っておりますが、一般会計からの繰入金で賄っている状況です。
　このため、経営戦略の見直しを行い、経営基盤の強化を図っていくとともに、料金改定も検討しつつ、経営状況の改善を図ります。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</si>
</sst>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49-4DD3-925C-9D10A11C9DA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4749-4DD3-925C-9D10A11C9DA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10-42FD-8532-942BB2351B6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FF10-42FD-8532-942BB2351B6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92.7</c:v>
                </c:pt>
                <c:pt idx="1">
                  <c:v>88.87</c:v>
                </c:pt>
                <c:pt idx="2">
                  <c:v>89.48</c:v>
                </c:pt>
                <c:pt idx="3">
                  <c:v>89.41</c:v>
                </c:pt>
                <c:pt idx="4">
                  <c:v>89.05</c:v>
                </c:pt>
              </c:numCache>
            </c:numRef>
          </c:val>
          <c:extLst>
            <c:ext xmlns:c16="http://schemas.microsoft.com/office/drawing/2014/chart" uri="{C3380CC4-5D6E-409C-BE32-E72D297353CC}">
              <c16:uniqueId val="{00000000-B0E2-48EF-A3F5-8D2881AE64E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B0E2-48EF-A3F5-8D2881AE64E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97.83</c:v>
                </c:pt>
                <c:pt idx="1">
                  <c:v>101.36</c:v>
                </c:pt>
                <c:pt idx="2">
                  <c:v>103.06</c:v>
                </c:pt>
                <c:pt idx="3">
                  <c:v>101.98</c:v>
                </c:pt>
                <c:pt idx="4">
                  <c:v>103.8</c:v>
                </c:pt>
              </c:numCache>
            </c:numRef>
          </c:val>
          <c:extLst>
            <c:ext xmlns:c16="http://schemas.microsoft.com/office/drawing/2014/chart" uri="{C3380CC4-5D6E-409C-BE32-E72D297353CC}">
              <c16:uniqueId val="{00000000-0B14-4B35-89F6-84C92806580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0B14-4B35-89F6-84C92806580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3.31</c:v>
                </c:pt>
                <c:pt idx="1">
                  <c:v>6.64</c:v>
                </c:pt>
                <c:pt idx="2">
                  <c:v>9.8699999999999992</c:v>
                </c:pt>
                <c:pt idx="3">
                  <c:v>13.15</c:v>
                </c:pt>
                <c:pt idx="4">
                  <c:v>16.41</c:v>
                </c:pt>
              </c:numCache>
            </c:numRef>
          </c:val>
          <c:extLst>
            <c:ext xmlns:c16="http://schemas.microsoft.com/office/drawing/2014/chart" uri="{C3380CC4-5D6E-409C-BE32-E72D297353CC}">
              <c16:uniqueId val="{00000000-C0EE-425A-9DA5-4BDC7664F6A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C0EE-425A-9DA5-4BDC7664F6A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01-426C-9204-9A9D54B51A0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F001-426C-9204-9A9D54B51A0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5D-47F1-BFC2-54074D55081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075D-47F1-BFC2-54074D55081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27.43</c:v>
                </c:pt>
                <c:pt idx="1">
                  <c:v>26.77</c:v>
                </c:pt>
                <c:pt idx="2">
                  <c:v>30.55</c:v>
                </c:pt>
                <c:pt idx="3">
                  <c:v>44.58</c:v>
                </c:pt>
                <c:pt idx="4">
                  <c:v>37.79</c:v>
                </c:pt>
              </c:numCache>
            </c:numRef>
          </c:val>
          <c:extLst>
            <c:ext xmlns:c16="http://schemas.microsoft.com/office/drawing/2014/chart" uri="{C3380CC4-5D6E-409C-BE32-E72D297353CC}">
              <c16:uniqueId val="{00000000-8EA1-4685-883E-E436D9F657C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8EA1-4685-883E-E436D9F657C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718.66</c:v>
                </c:pt>
                <c:pt idx="1">
                  <c:v>628.67999999999995</c:v>
                </c:pt>
                <c:pt idx="2">
                  <c:v>511.03</c:v>
                </c:pt>
                <c:pt idx="3">
                  <c:v>590.17999999999995</c:v>
                </c:pt>
                <c:pt idx="4">
                  <c:v>542.96</c:v>
                </c:pt>
              </c:numCache>
            </c:numRef>
          </c:val>
          <c:extLst>
            <c:ext xmlns:c16="http://schemas.microsoft.com/office/drawing/2014/chart" uri="{C3380CC4-5D6E-409C-BE32-E72D297353CC}">
              <c16:uniqueId val="{00000000-A392-4AF5-9316-4E47F08C11C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A392-4AF5-9316-4E47F08C11C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94.72</c:v>
                </c:pt>
                <c:pt idx="1">
                  <c:v>100</c:v>
                </c:pt>
                <c:pt idx="2">
                  <c:v>100</c:v>
                </c:pt>
                <c:pt idx="3">
                  <c:v>101.69</c:v>
                </c:pt>
                <c:pt idx="4">
                  <c:v>101.97</c:v>
                </c:pt>
              </c:numCache>
            </c:numRef>
          </c:val>
          <c:extLst>
            <c:ext xmlns:c16="http://schemas.microsoft.com/office/drawing/2014/chart" uri="{C3380CC4-5D6E-409C-BE32-E72D297353CC}">
              <c16:uniqueId val="{00000000-AE12-43EB-A6A5-711D31CEE1D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AE12-43EB-A6A5-711D31CEE1D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178.77</c:v>
                </c:pt>
                <c:pt idx="1">
                  <c:v>170.07</c:v>
                </c:pt>
                <c:pt idx="2">
                  <c:v>173.47</c:v>
                </c:pt>
                <c:pt idx="3">
                  <c:v>173.79</c:v>
                </c:pt>
                <c:pt idx="4">
                  <c:v>174.03</c:v>
                </c:pt>
              </c:numCache>
            </c:numRef>
          </c:val>
          <c:extLst>
            <c:ext xmlns:c16="http://schemas.microsoft.com/office/drawing/2014/chart" uri="{C3380CC4-5D6E-409C-BE32-E72D297353CC}">
              <c16:uniqueId val="{00000000-1B1A-4F23-BDAA-F4DC8BBAA8E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1B1A-4F23-BDAA-F4DC8BBAA8E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滋賀県　多賀町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7346</v>
      </c>
      <c r="AM8" s="54"/>
      <c r="AN8" s="54"/>
      <c r="AO8" s="54"/>
      <c r="AP8" s="54"/>
      <c r="AQ8" s="54"/>
      <c r="AR8" s="54"/>
      <c r="AS8" s="54"/>
      <c r="AT8" s="53">
        <f>データ!T6</f>
        <v>135.77000000000001</v>
      </c>
      <c r="AU8" s="53"/>
      <c r="AV8" s="53"/>
      <c r="AW8" s="53"/>
      <c r="AX8" s="53"/>
      <c r="AY8" s="53"/>
      <c r="AZ8" s="53"/>
      <c r="BA8" s="53"/>
      <c r="BB8" s="53">
        <f>データ!U6</f>
        <v>54.11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63.78</v>
      </c>
      <c r="J10" s="53"/>
      <c r="K10" s="53"/>
      <c r="L10" s="53"/>
      <c r="M10" s="53"/>
      <c r="N10" s="53"/>
      <c r="O10" s="53"/>
      <c r="P10" s="53">
        <f>データ!P6</f>
        <v>23.25</v>
      </c>
      <c r="Q10" s="53"/>
      <c r="R10" s="53"/>
      <c r="S10" s="53"/>
      <c r="T10" s="53"/>
      <c r="U10" s="53"/>
      <c r="V10" s="53"/>
      <c r="W10" s="53">
        <f>データ!Q6</f>
        <v>82.16</v>
      </c>
      <c r="X10" s="53"/>
      <c r="Y10" s="53"/>
      <c r="Z10" s="53"/>
      <c r="AA10" s="53"/>
      <c r="AB10" s="53"/>
      <c r="AC10" s="53"/>
      <c r="AD10" s="54">
        <f>データ!R6</f>
        <v>2750</v>
      </c>
      <c r="AE10" s="54"/>
      <c r="AF10" s="54"/>
      <c r="AG10" s="54"/>
      <c r="AH10" s="54"/>
      <c r="AI10" s="54"/>
      <c r="AJ10" s="54"/>
      <c r="AK10" s="2"/>
      <c r="AL10" s="54">
        <f>データ!V6</f>
        <v>1699</v>
      </c>
      <c r="AM10" s="54"/>
      <c r="AN10" s="54"/>
      <c r="AO10" s="54"/>
      <c r="AP10" s="54"/>
      <c r="AQ10" s="54"/>
      <c r="AR10" s="54"/>
      <c r="AS10" s="54"/>
      <c r="AT10" s="53">
        <f>データ!W6</f>
        <v>1.2</v>
      </c>
      <c r="AU10" s="53"/>
      <c r="AV10" s="53"/>
      <c r="AW10" s="53"/>
      <c r="AX10" s="53"/>
      <c r="AY10" s="53"/>
      <c r="AZ10" s="53"/>
      <c r="BA10" s="53"/>
      <c r="BB10" s="53">
        <f>データ!X6</f>
        <v>1415.83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RxVlUMLDwBGiKr6brE9e6uYiRGqZmOL6cZGpEoy00qYCkyodL23jcf9bH4mJt569QZ4c3QO18ZT3PoozFVzc1g==" saltValue="qzRy7XGqhi8xdnfyrOn61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254436</v>
      </c>
      <c r="D6" s="19">
        <f t="shared" si="3"/>
        <v>46</v>
      </c>
      <c r="E6" s="19">
        <f t="shared" si="3"/>
        <v>17</v>
      </c>
      <c r="F6" s="19">
        <f t="shared" si="3"/>
        <v>4</v>
      </c>
      <c r="G6" s="19">
        <f t="shared" si="3"/>
        <v>0</v>
      </c>
      <c r="H6" s="19" t="str">
        <f t="shared" si="3"/>
        <v>滋賀県　多賀町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63.78</v>
      </c>
      <c r="P6" s="20">
        <f t="shared" si="3"/>
        <v>23.25</v>
      </c>
      <c r="Q6" s="20">
        <f t="shared" si="3"/>
        <v>82.16</v>
      </c>
      <c r="R6" s="20">
        <f t="shared" si="3"/>
        <v>2750</v>
      </c>
      <c r="S6" s="20">
        <f t="shared" si="3"/>
        <v>7346</v>
      </c>
      <c r="T6" s="20">
        <f t="shared" si="3"/>
        <v>135.77000000000001</v>
      </c>
      <c r="U6" s="20">
        <f t="shared" si="3"/>
        <v>54.11</v>
      </c>
      <c r="V6" s="20">
        <f t="shared" si="3"/>
        <v>1699</v>
      </c>
      <c r="W6" s="20">
        <f t="shared" si="3"/>
        <v>1.2</v>
      </c>
      <c r="X6" s="20">
        <f t="shared" si="3"/>
        <v>1415.83</v>
      </c>
      <c r="Y6" s="21">
        <f>IF(Y7="",NA(),Y7)</f>
        <v>97.83</v>
      </c>
      <c r="Z6" s="21">
        <f t="shared" ref="Z6:AH6" si="4">IF(Z7="",NA(),Z7)</f>
        <v>101.36</v>
      </c>
      <c r="AA6" s="21">
        <f t="shared" si="4"/>
        <v>103.06</v>
      </c>
      <c r="AB6" s="21">
        <f t="shared" si="4"/>
        <v>101.98</v>
      </c>
      <c r="AC6" s="21">
        <f t="shared" si="4"/>
        <v>103.8</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27.43</v>
      </c>
      <c r="AV6" s="21">
        <f t="shared" ref="AV6:BD6" si="6">IF(AV7="",NA(),AV7)</f>
        <v>26.77</v>
      </c>
      <c r="AW6" s="21">
        <f t="shared" si="6"/>
        <v>30.55</v>
      </c>
      <c r="AX6" s="21">
        <f t="shared" si="6"/>
        <v>44.58</v>
      </c>
      <c r="AY6" s="21">
        <f t="shared" si="6"/>
        <v>37.79</v>
      </c>
      <c r="AZ6" s="21">
        <f t="shared" si="6"/>
        <v>44.24</v>
      </c>
      <c r="BA6" s="21">
        <f t="shared" si="6"/>
        <v>43.07</v>
      </c>
      <c r="BB6" s="21">
        <f t="shared" si="6"/>
        <v>45.42</v>
      </c>
      <c r="BC6" s="21">
        <f t="shared" si="6"/>
        <v>50.63</v>
      </c>
      <c r="BD6" s="21">
        <f t="shared" si="6"/>
        <v>53.28</v>
      </c>
      <c r="BE6" s="20" t="str">
        <f>IF(BE7="","",IF(BE7="-","【-】","【"&amp;SUBSTITUTE(TEXT(BE7,"#,##0.00"),"-","△")&amp;"】"))</f>
        <v>【50.90】</v>
      </c>
      <c r="BF6" s="21">
        <f>IF(BF7="",NA(),BF7)</f>
        <v>718.66</v>
      </c>
      <c r="BG6" s="21">
        <f t="shared" ref="BG6:BO6" si="7">IF(BG7="",NA(),BG7)</f>
        <v>628.67999999999995</v>
      </c>
      <c r="BH6" s="21">
        <f t="shared" si="7"/>
        <v>511.03</v>
      </c>
      <c r="BI6" s="21">
        <f t="shared" si="7"/>
        <v>590.17999999999995</v>
      </c>
      <c r="BJ6" s="21">
        <f t="shared" si="7"/>
        <v>542.96</v>
      </c>
      <c r="BK6" s="21">
        <f t="shared" si="7"/>
        <v>1258.43</v>
      </c>
      <c r="BL6" s="21">
        <f t="shared" si="7"/>
        <v>1163.75</v>
      </c>
      <c r="BM6" s="21">
        <f t="shared" si="7"/>
        <v>1195.47</v>
      </c>
      <c r="BN6" s="21">
        <f t="shared" si="7"/>
        <v>1168.69</v>
      </c>
      <c r="BO6" s="21">
        <f t="shared" si="7"/>
        <v>1142.44</v>
      </c>
      <c r="BP6" s="20" t="str">
        <f>IF(BP7="","",IF(BP7="-","【-】","【"&amp;SUBSTITUTE(TEXT(BP7,"#,##0.00"),"-","△")&amp;"】"))</f>
        <v>【1,099.15】</v>
      </c>
      <c r="BQ6" s="21">
        <f>IF(BQ7="",NA(),BQ7)</f>
        <v>94.72</v>
      </c>
      <c r="BR6" s="21">
        <f t="shared" ref="BR6:BZ6" si="8">IF(BR7="",NA(),BR7)</f>
        <v>100</v>
      </c>
      <c r="BS6" s="21">
        <f t="shared" si="8"/>
        <v>100</v>
      </c>
      <c r="BT6" s="21">
        <f t="shared" si="8"/>
        <v>101.69</v>
      </c>
      <c r="BU6" s="21">
        <f t="shared" si="8"/>
        <v>101.97</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178.77</v>
      </c>
      <c r="CC6" s="21">
        <f t="shared" ref="CC6:CK6" si="9">IF(CC7="",NA(),CC7)</f>
        <v>170.07</v>
      </c>
      <c r="CD6" s="21">
        <f t="shared" si="9"/>
        <v>173.47</v>
      </c>
      <c r="CE6" s="21">
        <f t="shared" si="9"/>
        <v>173.79</v>
      </c>
      <c r="CF6" s="21">
        <f t="shared" si="9"/>
        <v>174.03</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92.7</v>
      </c>
      <c r="CY6" s="21">
        <f t="shared" ref="CY6:DG6" si="11">IF(CY7="",NA(),CY7)</f>
        <v>88.87</v>
      </c>
      <c r="CZ6" s="21">
        <f t="shared" si="11"/>
        <v>89.48</v>
      </c>
      <c r="DA6" s="21">
        <f t="shared" si="11"/>
        <v>89.41</v>
      </c>
      <c r="DB6" s="21">
        <f t="shared" si="11"/>
        <v>89.05</v>
      </c>
      <c r="DC6" s="21">
        <f t="shared" si="11"/>
        <v>84.19</v>
      </c>
      <c r="DD6" s="21">
        <f t="shared" si="11"/>
        <v>84.34</v>
      </c>
      <c r="DE6" s="21">
        <f t="shared" si="11"/>
        <v>84.34</v>
      </c>
      <c r="DF6" s="21">
        <f t="shared" si="11"/>
        <v>84.73</v>
      </c>
      <c r="DG6" s="21">
        <f t="shared" si="11"/>
        <v>84.21</v>
      </c>
      <c r="DH6" s="20" t="str">
        <f>IF(DH7="","",IF(DH7="-","【-】","【"&amp;SUBSTITUTE(TEXT(DH7,"#,##0.00"),"-","△")&amp;"】"))</f>
        <v>【86.31】</v>
      </c>
      <c r="DI6" s="21">
        <f>IF(DI7="",NA(),DI7)</f>
        <v>3.31</v>
      </c>
      <c r="DJ6" s="21">
        <f t="shared" ref="DJ6:DR6" si="12">IF(DJ7="",NA(),DJ7)</f>
        <v>6.64</v>
      </c>
      <c r="DK6" s="21">
        <f t="shared" si="12"/>
        <v>9.8699999999999992</v>
      </c>
      <c r="DL6" s="21">
        <f t="shared" si="12"/>
        <v>13.15</v>
      </c>
      <c r="DM6" s="21">
        <f t="shared" si="12"/>
        <v>16.41</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254436</v>
      </c>
      <c r="D7" s="23">
        <v>46</v>
      </c>
      <c r="E7" s="23">
        <v>17</v>
      </c>
      <c r="F7" s="23">
        <v>4</v>
      </c>
      <c r="G7" s="23">
        <v>0</v>
      </c>
      <c r="H7" s="23" t="s">
        <v>96</v>
      </c>
      <c r="I7" s="23" t="s">
        <v>97</v>
      </c>
      <c r="J7" s="23" t="s">
        <v>98</v>
      </c>
      <c r="K7" s="23" t="s">
        <v>99</v>
      </c>
      <c r="L7" s="23" t="s">
        <v>100</v>
      </c>
      <c r="M7" s="23" t="s">
        <v>101</v>
      </c>
      <c r="N7" s="24" t="s">
        <v>102</v>
      </c>
      <c r="O7" s="24">
        <v>63.78</v>
      </c>
      <c r="P7" s="24">
        <v>23.25</v>
      </c>
      <c r="Q7" s="24">
        <v>82.16</v>
      </c>
      <c r="R7" s="24">
        <v>2750</v>
      </c>
      <c r="S7" s="24">
        <v>7346</v>
      </c>
      <c r="T7" s="24">
        <v>135.77000000000001</v>
      </c>
      <c r="U7" s="24">
        <v>54.11</v>
      </c>
      <c r="V7" s="24">
        <v>1699</v>
      </c>
      <c r="W7" s="24">
        <v>1.2</v>
      </c>
      <c r="X7" s="24">
        <v>1415.83</v>
      </c>
      <c r="Y7" s="24">
        <v>97.83</v>
      </c>
      <c r="Z7" s="24">
        <v>101.36</v>
      </c>
      <c r="AA7" s="24">
        <v>103.06</v>
      </c>
      <c r="AB7" s="24">
        <v>101.98</v>
      </c>
      <c r="AC7" s="24">
        <v>103.8</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27.43</v>
      </c>
      <c r="AV7" s="24">
        <v>26.77</v>
      </c>
      <c r="AW7" s="24">
        <v>30.55</v>
      </c>
      <c r="AX7" s="24">
        <v>44.58</v>
      </c>
      <c r="AY7" s="24">
        <v>37.79</v>
      </c>
      <c r="AZ7" s="24">
        <v>44.24</v>
      </c>
      <c r="BA7" s="24">
        <v>43.07</v>
      </c>
      <c r="BB7" s="24">
        <v>45.42</v>
      </c>
      <c r="BC7" s="24">
        <v>50.63</v>
      </c>
      <c r="BD7" s="24">
        <v>53.28</v>
      </c>
      <c r="BE7" s="24">
        <v>50.9</v>
      </c>
      <c r="BF7" s="24">
        <v>718.66</v>
      </c>
      <c r="BG7" s="24">
        <v>628.67999999999995</v>
      </c>
      <c r="BH7" s="24">
        <v>511.03</v>
      </c>
      <c r="BI7" s="24">
        <v>590.17999999999995</v>
      </c>
      <c r="BJ7" s="24">
        <v>542.96</v>
      </c>
      <c r="BK7" s="24">
        <v>1258.43</v>
      </c>
      <c r="BL7" s="24">
        <v>1163.75</v>
      </c>
      <c r="BM7" s="24">
        <v>1195.47</v>
      </c>
      <c r="BN7" s="24">
        <v>1168.69</v>
      </c>
      <c r="BO7" s="24">
        <v>1142.44</v>
      </c>
      <c r="BP7" s="24">
        <v>1099.1500000000001</v>
      </c>
      <c r="BQ7" s="24">
        <v>94.72</v>
      </c>
      <c r="BR7" s="24">
        <v>100</v>
      </c>
      <c r="BS7" s="24">
        <v>100</v>
      </c>
      <c r="BT7" s="24">
        <v>101.69</v>
      </c>
      <c r="BU7" s="24">
        <v>101.97</v>
      </c>
      <c r="BV7" s="24">
        <v>73.36</v>
      </c>
      <c r="BW7" s="24">
        <v>72.599999999999994</v>
      </c>
      <c r="BX7" s="24">
        <v>69.430000000000007</v>
      </c>
      <c r="BY7" s="24">
        <v>70.709999999999994</v>
      </c>
      <c r="BZ7" s="24">
        <v>66.63</v>
      </c>
      <c r="CA7" s="24">
        <v>72.92</v>
      </c>
      <c r="CB7" s="24">
        <v>178.77</v>
      </c>
      <c r="CC7" s="24">
        <v>170.07</v>
      </c>
      <c r="CD7" s="24">
        <v>173.47</v>
      </c>
      <c r="CE7" s="24">
        <v>173.79</v>
      </c>
      <c r="CF7" s="24">
        <v>174.03</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92.7</v>
      </c>
      <c r="CY7" s="24">
        <v>88.87</v>
      </c>
      <c r="CZ7" s="24">
        <v>89.48</v>
      </c>
      <c r="DA7" s="24">
        <v>89.41</v>
      </c>
      <c r="DB7" s="24">
        <v>89.05</v>
      </c>
      <c r="DC7" s="24">
        <v>84.19</v>
      </c>
      <c r="DD7" s="24">
        <v>84.34</v>
      </c>
      <c r="DE7" s="24">
        <v>84.34</v>
      </c>
      <c r="DF7" s="24">
        <v>84.73</v>
      </c>
      <c r="DG7" s="24">
        <v>84.21</v>
      </c>
      <c r="DH7" s="24">
        <v>86.31</v>
      </c>
      <c r="DI7" s="24">
        <v>3.31</v>
      </c>
      <c r="DJ7" s="24">
        <v>6.64</v>
      </c>
      <c r="DK7" s="24">
        <v>9.8699999999999992</v>
      </c>
      <c r="DL7" s="24">
        <v>13.15</v>
      </c>
      <c r="DM7" s="24">
        <v>16.41</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2025-12-23T06:12:28Z</dcterms:created>
  <dcterms:modified xsi:type="dcterms:W3CDTF">2026-01-22T01:20:00Z</dcterms:modified>
  <cp:category/>
</cp:coreProperties>
</file>