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3A21F6AA-C450-4050-8290-3F5F9FCB3EA6}" xr6:coauthVersionLast="47" xr6:coauthVersionMax="47" xr10:uidLastSave="{00000000-0000-0000-0000-000000000000}"/>
  <workbookProtection workbookAlgorithmName="SHA-512" workbookHashValue="NU1VLHfLUni6goO57ejTvfOIItcF1gt+tBO1Dp2AJDtKjc2xck5v37Qk6PgZBfYZyscj8Xzcq/Hb74UCQRlTwg==" workbookSaltValue="EK8D5kqq2hbB7OsJ4T0vPg==" workbookSpinCount="100000" lockStructure="1"/>
  <bookViews>
    <workbookView xWindow="-120" yWindow="-120" windowWidth="19440" windowHeight="11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P10" i="4"/>
  <c r="I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<sst xmlns="http://schemas.openxmlformats.org/spreadsheetml/2006/main" count="319" uniqueCount="115">
  <si>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</si>
  <si>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</si>
  <si>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</si>
  <si>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</si>
  <si>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</si>
  <si>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</si>
  <si>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</si>
  <si>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</si>
  <si>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</si>
  <si>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</si>
  <si>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</si>
  <si>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</si>
  <si>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</si>
  <si>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</si>
  <si>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</si>
  <si>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</si>
  <si>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</si>
  <si>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</si>
  <si>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</si>
  <si>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</si>
  <si>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</si>
  <si>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</si>
  <si>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</si>
  <si>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</si>
  <si>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</si>
  <si>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</si>
  <si>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</si>
  <si>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</si>
  <si>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</si>
  <si>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</si>
  <si>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</si>
  <si>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</si>
  <si>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</si>
  <si>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</si>
  <si>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</si>
  <si>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</si>
  <si>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</si>
  <si>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</si>
  <si>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</si>
  <si>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</si>
  <si>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</si>
  <si>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</si>
  <si>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</si>
  <si>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</si>
  <si>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</si>
  <si>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</si>
  <si>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</si>
  <si>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</si>
  <si>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</si>
  <si>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</si>
  <si>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</si>
  <si>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</si>
  <si>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</si>
  <si>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</si>
  <si>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</si>
  <si>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</si>
  <si>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</si>
  <si>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</si>
  <si>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</si>
  <si>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</si>
  <si>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</si>
  <si>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</si>
  <si>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</si>
  <si>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</si>
  <si>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</si>
  <si>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</si>
  <si>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</si>
  <si>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</si>
  <si>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</si>
  <si>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</si>
  <si>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</si>
  <si>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</si>
  <si>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</si>
  <si>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</si>
  <si>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</si>
  <si>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</si>
  <si>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</si>
  <si>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</si>
  <si>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</si>
  <si>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</si>
  <si>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</si>
  <si>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</si>
  <si>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</si>
  <si>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</si>
  <si>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</si>
  <si>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</si>
  <si>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</si>
  <si>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</si>
  <si>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</si>
  <si>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</si>
  <si>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</si>
  <si>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</si>
  <si>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</si>
  <si>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</si>
  <si>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</si>
  <si>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</si>
  <si>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</si>
  <si>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</si>
  <si>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</si>
  <si>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</si>
  <si>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</si>
  <si>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</si>
  <si>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</si>
  <si>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</si>
  <si>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</si>
  <si>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</si>
  <si>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</si>
  <si>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</si>
  <si>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</si>
  <si>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</si>
  <si>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</si>
  <si>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</si>
  <si>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供用開始から10年以上経過し、機械・電気設備を中心に耐用年数を迎え故障による修繕が近年増加傾向にあります。
　平成30年度より農業集落排水施設機能保全計画および最適化整備構想の策定に取り組みました。機能診断においては管路施設および真空ステーションについては「変状なし」と判断されました。しかしながら、汚水処理施設の機械・電気設備において交換等が必要と判断されましたので、まず機械・電気設備から更新を進めていくこととします。
　今後は、財政状況等を踏まえ更新費用の抑制および平準化を図りながら更新を進めていく予定です。</t>
    <phoneticPr fontId="4"/>
  </si>
  <si>
    <t>令和６年度から地方公営企業法を一部適用したことにより、令和６年度以降のグラフとなっています。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③流動比率は100％を下回っており、類似団体の平均を下回っています。企業債の償還に係る現金の不足を一般会計からの繰入金で賄っているため、今後もこの状況が当面続くことが見込まれます。
④企業債残高対事業規模比率
類似団体の平均を下回っていますが、今後、施設の更新が必要になってきます。企業債を抑制しながら更新を進めていく必要があります。
⑤経費回収率
汚水処理人口の減少により使用料収入は減少傾向にあります。今後は農業集落排水事業最適化整備構想に基づき更新を進めていきます。
⑥汚水処理原価
類似団体の平均と比較すると大きく上回っています。今後、汚水処理人口の減少により有収水量の低下が考えられますが、汚水処理費の削減に引き続き努めていきます。
⑦施設利用率
類似団体と同水準でありますが、汚水処理人口の減少が予測されるため、施設のスペックダウン等の最適化を図る必要があります。
⑧水洗化率
処理区域内人口の高齢化により新規加入は少ないですが、引き続き普及促進に努めます。</t>
    <phoneticPr fontId="4"/>
  </si>
  <si>
    <t>機械・電気設備を中心に多くの設備が耐用年数を迎え更新が必要となってくるため更新費用の財源を確保する必要があります。
しかしながら、処理区域は山間地域であり、高齢化率も高く新規接続も見込めないため使用料収入の増加は期待できません。
これまで以上に一般会計からの繰入金や企業債に依存することになりますが、最適化整備構想に基づいて処理人口に応じた施設の最適化を図り、更新費用の抑制および平準化を図っていきます。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</si>
</sst>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5D-42B3-8FC5-69385C6BDC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F5D-42B3-8FC5-69385C6BDC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39.07</c:v>
                </c:pt>
              </c:numCache>
            </c:numRef>
          </c:val>
          <c:extLst>
            <c:ext xmlns:c16="http://schemas.microsoft.com/office/drawing/2014/chart" uri="{C3380CC4-5D6E-409C-BE32-E72D297353CC}">
              <c16:uniqueId val="{00000000-FD9F-46F6-87A6-C3C6743CEB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D9F-46F6-87A6-C3C6743CEB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78.03</c:v>
                </c:pt>
              </c:numCache>
            </c:numRef>
          </c:val>
          <c:extLst>
            <c:ext xmlns:c16="http://schemas.microsoft.com/office/drawing/2014/chart" uri="{C3380CC4-5D6E-409C-BE32-E72D297353CC}">
              <c16:uniqueId val="{00000000-0A71-48B4-935B-A9197256EB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A71-48B4-935B-A9197256EB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106.07</c:v>
                </c:pt>
              </c:numCache>
            </c:numRef>
          </c:val>
          <c:extLst>
            <c:ext xmlns:c16="http://schemas.microsoft.com/office/drawing/2014/chart" uri="{C3380CC4-5D6E-409C-BE32-E72D297353CC}">
              <c16:uniqueId val="{00000000-2088-4820-951A-76CF620950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088-4820-951A-76CF620950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8.65</c:v>
                </c:pt>
              </c:numCache>
            </c:numRef>
          </c:val>
          <c:extLst>
            <c:ext xmlns:c16="http://schemas.microsoft.com/office/drawing/2014/chart" uri="{C3380CC4-5D6E-409C-BE32-E72D297353CC}">
              <c16:uniqueId val="{00000000-B12C-41E5-AFD5-25ECDDC1CF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12C-41E5-AFD5-25ECDDC1CF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EC-4CF5-96FE-6EFD0EA568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2EC-4CF5-96FE-6EFD0EA568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60-4A1D-8871-7F0581DA6F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060-4A1D-8871-7F0581DA6F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54.5</c:v>
                </c:pt>
              </c:numCache>
            </c:numRef>
          </c:val>
          <c:extLst>
            <c:ext xmlns:c16="http://schemas.microsoft.com/office/drawing/2014/chart" uri="{C3380CC4-5D6E-409C-BE32-E72D297353CC}">
              <c16:uniqueId val="{00000000-237C-4B1D-AEA0-657469A07E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237C-4B1D-AEA0-657469A07E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192.35</c:v>
                </c:pt>
              </c:numCache>
            </c:numRef>
          </c:val>
          <c:extLst>
            <c:ext xmlns:c16="http://schemas.microsoft.com/office/drawing/2014/chart" uri="{C3380CC4-5D6E-409C-BE32-E72D297353CC}">
              <c16:uniqueId val="{00000000-1F80-4483-A875-C3BCB85F76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F80-4483-A875-C3BCB85F76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20.86</c:v>
                </c:pt>
              </c:numCache>
            </c:numRef>
          </c:val>
          <c:extLst>
            <c:ext xmlns:c16="http://schemas.microsoft.com/office/drawing/2014/chart" uri="{C3380CC4-5D6E-409C-BE32-E72D297353CC}">
              <c16:uniqueId val="{00000000-270D-4DCE-91F1-3B91299BDB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70D-4DCE-91F1-3B91299BDB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705.92</c:v>
                </c:pt>
              </c:numCache>
            </c:numRef>
          </c:val>
          <c:extLst>
            <c:ext xmlns:c16="http://schemas.microsoft.com/office/drawing/2014/chart" uri="{C3380CC4-5D6E-409C-BE32-E72D297353CC}">
              <c16:uniqueId val="{00000000-6A7E-4459-87C3-CFFA7B98F34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A7E-4459-87C3-CFFA7B98F34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滋賀県　多賀町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7346</v>
      </c>
      <c r="AM8" s="54"/>
      <c r="AN8" s="54"/>
      <c r="AO8" s="54"/>
      <c r="AP8" s="54"/>
      <c r="AQ8" s="54"/>
      <c r="AR8" s="54"/>
      <c r="AS8" s="54"/>
      <c r="AT8" s="53">
        <f>データ!T6</f>
        <v>135.77000000000001</v>
      </c>
      <c r="AU8" s="53"/>
      <c r="AV8" s="53"/>
      <c r="AW8" s="53"/>
      <c r="AX8" s="53"/>
      <c r="AY8" s="53"/>
      <c r="AZ8" s="53"/>
      <c r="BA8" s="53"/>
      <c r="BB8" s="53">
        <f>データ!U6</f>
        <v>54.11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62.48</v>
      </c>
      <c r="J10" s="53"/>
      <c r="K10" s="53"/>
      <c r="L10" s="53"/>
      <c r="M10" s="53"/>
      <c r="N10" s="53"/>
      <c r="O10" s="53"/>
      <c r="P10" s="53">
        <f>データ!P6</f>
        <v>5.42</v>
      </c>
      <c r="Q10" s="53"/>
      <c r="R10" s="53"/>
      <c r="S10" s="53"/>
      <c r="T10" s="53"/>
      <c r="U10" s="53"/>
      <c r="V10" s="53"/>
      <c r="W10" s="53">
        <f>データ!Q6</f>
        <v>70.66</v>
      </c>
      <c r="X10" s="53"/>
      <c r="Y10" s="53"/>
      <c r="Z10" s="53"/>
      <c r="AA10" s="53"/>
      <c r="AB10" s="53"/>
      <c r="AC10" s="53"/>
      <c r="AD10" s="54">
        <f>データ!R6</f>
        <v>2750</v>
      </c>
      <c r="AE10" s="54"/>
      <c r="AF10" s="54"/>
      <c r="AG10" s="54"/>
      <c r="AH10" s="54"/>
      <c r="AI10" s="54"/>
      <c r="AJ10" s="54"/>
      <c r="AK10" s="2"/>
      <c r="AL10" s="54">
        <f>データ!V6</f>
        <v>396</v>
      </c>
      <c r="AM10" s="54"/>
      <c r="AN10" s="54"/>
      <c r="AO10" s="54"/>
      <c r="AP10" s="54"/>
      <c r="AQ10" s="54"/>
      <c r="AR10" s="54"/>
      <c r="AS10" s="54"/>
      <c r="AT10" s="53">
        <f>データ!W6</f>
        <v>0.88</v>
      </c>
      <c r="AU10" s="53"/>
      <c r="AV10" s="53"/>
      <c r="AW10" s="53"/>
      <c r="AX10" s="53"/>
      <c r="AY10" s="53"/>
      <c r="AZ10" s="53"/>
      <c r="BA10" s="53"/>
      <c r="BB10" s="53">
        <f>データ!X6</f>
        <v>450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smPbdIj2h/X8UxrlCQe6WHEXuQ/iCPyBqUW0+YSLPdS4x+WTXLh8v7v89+J/c2xaoNS+qE1adXeFCyRnJ5BUg==" saltValue="xISbAbck6l9EasabtGn+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254436</v>
      </c>
      <c r="D6" s="19">
        <f t="shared" si="3"/>
        <v>46</v>
      </c>
      <c r="E6" s="19">
        <f t="shared" si="3"/>
        <v>17</v>
      </c>
      <c r="F6" s="19">
        <f t="shared" si="3"/>
        <v>5</v>
      </c>
      <c r="G6" s="19">
        <f t="shared" si="3"/>
        <v>0</v>
      </c>
      <c r="H6" s="19" t="str">
        <f t="shared" si="3"/>
        <v>滋賀県　多賀町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62.48</v>
      </c>
      <c r="P6" s="20">
        <f t="shared" si="3"/>
        <v>5.42</v>
      </c>
      <c r="Q6" s="20">
        <f t="shared" si="3"/>
        <v>70.66</v>
      </c>
      <c r="R6" s="20">
        <f t="shared" si="3"/>
        <v>2750</v>
      </c>
      <c r="S6" s="20">
        <f t="shared" si="3"/>
        <v>7346</v>
      </c>
      <c r="T6" s="20">
        <f t="shared" si="3"/>
        <v>135.77000000000001</v>
      </c>
      <c r="U6" s="20">
        <f t="shared" si="3"/>
        <v>54.11</v>
      </c>
      <c r="V6" s="20">
        <f t="shared" si="3"/>
        <v>396</v>
      </c>
      <c r="W6" s="20">
        <f t="shared" si="3"/>
        <v>0.88</v>
      </c>
      <c r="X6" s="20">
        <f t="shared" si="3"/>
        <v>450</v>
      </c>
      <c r="Y6" s="21" t="str">
        <f>IF(Y7="",NA(),Y7)</f>
        <v>-</v>
      </c>
      <c r="Z6" s="21" t="str">
        <f t="shared" ref="Z6:AH6" si="4">IF(Z7="",NA(),Z7)</f>
        <v>-</v>
      </c>
      <c r="AA6" s="21" t="str">
        <f t="shared" si="4"/>
        <v>-</v>
      </c>
      <c r="AB6" s="21" t="str">
        <f t="shared" si="4"/>
        <v>-</v>
      </c>
      <c r="AC6" s="21">
        <f t="shared" si="4"/>
        <v>106.07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54.5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192.35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20.86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705.92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39.07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78.03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8.65</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254436</v>
      </c>
      <c r="D7" s="23">
        <v>46</v>
      </c>
      <c r="E7" s="23">
        <v>17</v>
      </c>
      <c r="F7" s="23">
        <v>5</v>
      </c>
      <c r="G7" s="23">
        <v>0</v>
      </c>
      <c r="H7" s="23" t="s">
        <v>96</v>
      </c>
      <c r="I7" s="23" t="s">
        <v>97</v>
      </c>
      <c r="J7" s="23" t="s">
        <v>98</v>
      </c>
      <c r="K7" s="23" t="s">
        <v>99</v>
      </c>
      <c r="L7" s="23" t="s">
        <v>100</v>
      </c>
      <c r="M7" s="23" t="s">
        <v>101</v>
      </c>
      <c r="N7" s="24" t="s">
        <v>102</v>
      </c>
      <c r="O7" s="24">
        <v>62.48</v>
      </c>
      <c r="P7" s="24">
        <v>5.42</v>
      </c>
      <c r="Q7" s="24">
        <v>70.66</v>
      </c>
      <c r="R7" s="24">
        <v>2750</v>
      </c>
      <c r="S7" s="24">
        <v>7346</v>
      </c>
      <c r="T7" s="24">
        <v>135.77000000000001</v>
      </c>
      <c r="U7" s="24">
        <v>54.11</v>
      </c>
      <c r="V7" s="24">
        <v>396</v>
      </c>
      <c r="W7" s="24">
        <v>0.88</v>
      </c>
      <c r="X7" s="24">
        <v>450</v>
      </c>
      <c r="Y7" s="24" t="s">
        <v>102</v>
      </c>
      <c r="Z7" s="24" t="s">
        <v>102</v>
      </c>
      <c r="AA7" s="24" t="s">
        <v>102</v>
      </c>
      <c r="AB7" s="24" t="s">
        <v>102</v>
      </c>
      <c r="AC7" s="24">
        <v>106.07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54.5</v>
      </c>
      <c r="AZ7" s="24" t="s">
        <v>102</v>
      </c>
      <c r="BA7" s="24" t="s">
        <v>102</v>
      </c>
      <c r="BB7" s="24" t="s">
        <v>102</v>
      </c>
      <c r="BC7" s="24" t="s">
        <v>102</v>
      </c>
      <c r="BD7" s="24">
        <v>58.25</v>
      </c>
      <c r="BE7" s="24">
        <v>47.19</v>
      </c>
      <c r="BF7" s="24" t="s">
        <v>102</v>
      </c>
      <c r="BG7" s="24" t="s">
        <v>102</v>
      </c>
      <c r="BH7" s="24" t="s">
        <v>102</v>
      </c>
      <c r="BI7" s="24" t="s">
        <v>102</v>
      </c>
      <c r="BJ7" s="24">
        <v>192.35</v>
      </c>
      <c r="BK7" s="24" t="s">
        <v>102</v>
      </c>
      <c r="BL7" s="24" t="s">
        <v>102</v>
      </c>
      <c r="BM7" s="24" t="s">
        <v>102</v>
      </c>
      <c r="BN7" s="24" t="s">
        <v>102</v>
      </c>
      <c r="BO7" s="24">
        <v>791.46</v>
      </c>
      <c r="BP7" s="24">
        <v>798.1</v>
      </c>
      <c r="BQ7" s="24" t="s">
        <v>102</v>
      </c>
      <c r="BR7" s="24" t="s">
        <v>102</v>
      </c>
      <c r="BS7" s="24" t="s">
        <v>102</v>
      </c>
      <c r="BT7" s="24" t="s">
        <v>102</v>
      </c>
      <c r="BU7" s="24">
        <v>20.86</v>
      </c>
      <c r="BV7" s="24" t="s">
        <v>102</v>
      </c>
      <c r="BW7" s="24" t="s">
        <v>102</v>
      </c>
      <c r="BX7" s="24" t="s">
        <v>102</v>
      </c>
      <c r="BY7" s="24" t="s">
        <v>102</v>
      </c>
      <c r="BZ7" s="24">
        <v>47.96</v>
      </c>
      <c r="CA7" s="24">
        <v>54.51</v>
      </c>
      <c r="CB7" s="24" t="s">
        <v>102</v>
      </c>
      <c r="CC7" s="24" t="s">
        <v>102</v>
      </c>
      <c r="CD7" s="24" t="s">
        <v>102</v>
      </c>
      <c r="CE7" s="24" t="s">
        <v>102</v>
      </c>
      <c r="CF7" s="24">
        <v>705.92</v>
      </c>
      <c r="CG7" s="24" t="s">
        <v>102</v>
      </c>
      <c r="CH7" s="24" t="s">
        <v>102</v>
      </c>
      <c r="CI7" s="24" t="s">
        <v>102</v>
      </c>
      <c r="CJ7" s="24" t="s">
        <v>102</v>
      </c>
      <c r="CK7" s="24">
        <v>325.85000000000002</v>
      </c>
      <c r="CL7" s="24">
        <v>286.33</v>
      </c>
      <c r="CM7" s="24" t="s">
        <v>102</v>
      </c>
      <c r="CN7" s="24" t="s">
        <v>102</v>
      </c>
      <c r="CO7" s="24" t="s">
        <v>102</v>
      </c>
      <c r="CP7" s="24" t="s">
        <v>102</v>
      </c>
      <c r="CQ7" s="24">
        <v>39.07</v>
      </c>
      <c r="CR7" s="24" t="s">
        <v>102</v>
      </c>
      <c r="CS7" s="24" t="s">
        <v>102</v>
      </c>
      <c r="CT7" s="24" t="s">
        <v>102</v>
      </c>
      <c r="CU7" s="24" t="s">
        <v>102</v>
      </c>
      <c r="CV7" s="24">
        <v>45.32</v>
      </c>
      <c r="CW7" s="24">
        <v>49.92</v>
      </c>
      <c r="CX7" s="24" t="s">
        <v>102</v>
      </c>
      <c r="CY7" s="24" t="s">
        <v>102</v>
      </c>
      <c r="CZ7" s="24" t="s">
        <v>102</v>
      </c>
      <c r="DA7" s="24" t="s">
        <v>102</v>
      </c>
      <c r="DB7" s="24">
        <v>78.03</v>
      </c>
      <c r="DC7" s="24" t="s">
        <v>102</v>
      </c>
      <c r="DD7" s="24" t="s">
        <v>102</v>
      </c>
      <c r="DE7" s="24" t="s">
        <v>102</v>
      </c>
      <c r="DF7" s="24" t="s">
        <v>102</v>
      </c>
      <c r="DG7" s="24">
        <v>83.54</v>
      </c>
      <c r="DH7" s="24">
        <v>87.8</v>
      </c>
      <c r="DI7" s="24" t="s">
        <v>102</v>
      </c>
      <c r="DJ7" s="24" t="s">
        <v>102</v>
      </c>
      <c r="DK7" s="24" t="s">
        <v>102</v>
      </c>
      <c r="DL7" s="24" t="s">
        <v>102</v>
      </c>
      <c r="DM7" s="24">
        <v>8.65</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2025-12-23T06:21:23Z</dcterms:created>
  <dcterms:modified xsi:type="dcterms:W3CDTF">2026-01-22T01:56:38Z</dcterms:modified>
  <cp:category/>
</cp:coreProperties>
</file>