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chiiki\Desktop\"/>
    </mc:Choice>
  </mc:AlternateContent>
  <xr:revisionPtr revIDLastSave="0" documentId="8_{CE982999-C620-4574-BDB8-F3D0A102E6B6}" xr6:coauthVersionLast="47" xr6:coauthVersionMax="47" xr10:uidLastSave="{00000000-0000-0000-0000-000000000000}"/>
  <workbookProtection workbookAlgorithmName="SHA-512" workbookHashValue="kHq+qPHm0GgTdeneDkJfq2ri8d6XpqyJj9QAE0mn7e2L4YzUNXUxqMz8/zx/tjecrEhxkZ70bhuH7wrSxsUCVQ==" workbookSaltValue="GdeiNy3ctfuBalNu2Q1lQA==" workbookSpinCount="100000" lockStructure="1"/>
  <bookViews>
    <workbookView xWindow="30" yWindow="120" windowWidth="20415" windowHeight="1080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AT8" i="4" s="1"/>
  <c r="S6" i="5"/>
  <c r="AL8" i="4" s="1"/>
  <c r="R6" i="5"/>
  <c r="AD10" i="4" s="1"/>
  <c r="Q6" i="5"/>
  <c r="W10" i="4" s="1"/>
  <c r="P6" i="5"/>
  <c r="P10" i="4" s="1"/>
  <c r="O6" i="5"/>
  <c r="I10" i="4" s="1"/>
  <c r="N6" i="5"/>
  <c r="B10" i="4" s="1"/>
  <c r="M6" i="5"/>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G85" i="4"/>
  <c r="BB10" i="4"/>
  <c r="BB8" i="4"/>
  <c r="AD8" i="4"/>
  <c r="W8" i="4"/>
</calcChain>
</file>

<file path=xl/sharedStrings.xml><?xml version="1.0" encoding="utf-8"?>
<sst xmlns="http://schemas.openxmlformats.org/spreadsheetml/2006/main" count="257" uniqueCount="116">
  <si>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</si>
  <si>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</si>
  <si>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</si>
  <si>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</si>
  <si>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</si>
  <si>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</si>
  <si>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</si>
  <si>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</si>
  <si>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</si>
  <si>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</si>
  <si>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</si>
  <si>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</si>
  <si>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</si>
  <si>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</si>
  <si>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</si>
  <si>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</si>
  <si>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</si>
  <si>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</si>
  <si>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</si>
  <si>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</si>
  <si>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</si>
  <si>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</si>
  <si>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</si>
  <si>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</si>
  <si>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</si>
  <si>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</si>
  <si>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</si>
  <si>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</si>
  <si>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</si>
  <si>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</si>
  <si>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</si>
  <si>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</si>
  <si>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</si>
  <si>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</si>
  <si>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</si>
  <si>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</si>
  <si>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</si>
  <si>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</si>
  <si>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</si>
  <si>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</si>
  <si>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</si>
  <si>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</si>
  <si>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</si>
  <si>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</si>
  <si>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</si>
  <si>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</si>
  <si>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</si>
  <si>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</si>
  <si>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</si>
  <si>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</si>
  <si>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</si>
  <si>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</si>
  <si>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</si>
  <si>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</si>
  <si>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</si>
  <si>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</si>
  <si>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</si>
  <si>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</si>
  <si>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</si>
  <si>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</si>
  <si>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</si>
  <si>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</si>
  <si>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</si>
  <si>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</si>
  <si>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</si>
  <si>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</si>
  <si>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</si>
  <si>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</si>
  <si>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</si>
  <si>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</si>
  <si>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</si>
  <si>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</si>
  <si>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</si>
  <si>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</si>
  <si>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</si>
  <si>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</si>
  <si>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</si>
  <si>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</si>
  <si>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</si>
  <si>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</si>
  <si>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</si>
  <si>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</si>
  <si>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</si>
  <si>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</si>
  <si>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</si>
  <si>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</si>
  <si>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</si>
  <si>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</si>
  <si>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</si>
  <si>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</si>
  <si>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</si>
  <si>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</si>
  <si>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</si>
  <si>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</si>
  <si>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</si>
  <si>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</si>
  <si>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多賀町</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</si>
  <si>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</si>
  <si>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</si>
  <si>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</si>
  <si>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</si>
  <si>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</si>
  <si>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</si>
  <si>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</si>
  <si>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</si>
  <si>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</si>
  <si>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</si>
  <si>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</si>
  <si>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</si>
  <si>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</si>
  <si>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</si>
  <si>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</si>
  <si>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</si>
  <si>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令和２年度から地方公営企業法を一部適用したことにより、令和２年度以降のグラフとなっています。
　①経常収支比率は、100％を超え、黒字となっています。
　②累積欠損金はありません。
　③流動比率は100％を下回っており、類似団体の平均を下回っています。企業債の償還に係る現金の不足を一般会計からの繰入金や資本費平準化債で賄っているため、今後もこの状況が当面続くことが見込まれます。
　④企業債残高対事業規模比率は、汚水に係る管渠整備は概ね完成し、新たな借入れは少ないため、類似団体平均を下回っています。今後も投資の平準化を図り、計画的な借入れに努めていきます。
　⑤経費回収率は101.69％となっております。今後も100％を上回るよう引き続き汚水処理費の削減および適正な使用料収入の確保を図っていきます。
　⑥汚水処理原価は、工場・事業所による有収水量が大きいため、類似団体の平均を下回っています。
　⑦施設利用率は、流域関連公共下水道であるため、当町で処理施設を有していません。
　⑧水洗化率は、類似団体平均を上回っていますが、引き続き100％を目指し、接続率の向上を図っていきます。</t>
    <phoneticPr fontId="4"/>
  </si>
  <si>
    <t>平成７年の供用開始から28年が経過していますが、耐用年数を経過した管渠はありません。
　①有形固定資産減価償却率は、令和２年度からの４年分の減価償却費で算定されています。早期に法適用をしている団体が平均値を押し上げていることから、平均値より低い値となっています。
　②管渠老朽化率、③管渠改善率は、耐用年数を経過した管渠がないことから0％となっています。
　現在のところ、管渠の老朽化は発生していませんが、今後、急速に整備してきた管渠等の老朽化が懸念されることから、令和２年度に策定しましたストックマネジメント計画に基づき、適正な修繕や改築を通じて維持管理を図り、計画的な更新を行っていきます。</t>
    <phoneticPr fontId="4"/>
  </si>
  <si>
    <t>多賀町の下水道事業は、昭和63年に事業着手、平成７年度から供用を開始し、現在は概ね計画区域内の整備は完成しています。
　現在の経営状況については、初期投資に係る企業債の償還額が多額で厳しい資金状況にあり、経費回収率も100％を上回っておりますが、一般会計からの繰入金で賄っている状況です。
　このため、経営戦略の見直しを行い、経営基盤の強化を図っていくとともに、料金改定も検討しつつ、経営状況の改善を図ります。</t>
    <rPh sb="113" eb="115">
      <t>ウワマワ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</si>
</sst>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96EC-40BA-AA9A-561AB4D5A40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0.32</c:v>
                </c:pt>
                <c:pt idx="2">
                  <c:v>0.1</c:v>
                </c:pt>
                <c:pt idx="3">
                  <c:v>0.09</c:v>
                </c:pt>
                <c:pt idx="4">
                  <c:v>0.1</c:v>
                </c:pt>
              </c:numCache>
            </c:numRef>
          </c:val>
          <c:smooth val="0"/>
          <c:extLst>
            <c:ext xmlns:c16="http://schemas.microsoft.com/office/drawing/2014/chart" uri="{C3380CC4-5D6E-409C-BE32-E72D297353CC}">
              <c16:uniqueId val="{00000001-96EC-40BA-AA9A-561AB4D5A40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4CA-4B07-A06F-CF58AEEE711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49.47</c:v>
                </c:pt>
                <c:pt idx="2">
                  <c:v>48.19</c:v>
                </c:pt>
                <c:pt idx="3">
                  <c:v>47.32</c:v>
                </c:pt>
                <c:pt idx="4">
                  <c:v>48.03</c:v>
                </c:pt>
              </c:numCache>
            </c:numRef>
          </c:val>
          <c:smooth val="0"/>
          <c:extLst>
            <c:ext xmlns:c16="http://schemas.microsoft.com/office/drawing/2014/chart" uri="{C3380CC4-5D6E-409C-BE32-E72D297353CC}">
              <c16:uniqueId val="{00000001-C4CA-4B07-A06F-CF58AEEE711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96.54</c:v>
                </c:pt>
                <c:pt idx="2">
                  <c:v>97.92</c:v>
                </c:pt>
                <c:pt idx="3">
                  <c:v>97.89</c:v>
                </c:pt>
                <c:pt idx="4">
                  <c:v>97.89</c:v>
                </c:pt>
              </c:numCache>
            </c:numRef>
          </c:val>
          <c:extLst>
            <c:ext xmlns:c16="http://schemas.microsoft.com/office/drawing/2014/chart" uri="{C3380CC4-5D6E-409C-BE32-E72D297353CC}">
              <c16:uniqueId val="{00000000-B1BF-4552-B4C7-2840A5BCFD2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82.06</c:v>
                </c:pt>
                <c:pt idx="2">
                  <c:v>82.26</c:v>
                </c:pt>
                <c:pt idx="3">
                  <c:v>81.33</c:v>
                </c:pt>
                <c:pt idx="4">
                  <c:v>80.95</c:v>
                </c:pt>
              </c:numCache>
            </c:numRef>
          </c:val>
          <c:smooth val="0"/>
          <c:extLst>
            <c:ext xmlns:c16="http://schemas.microsoft.com/office/drawing/2014/chart" uri="{C3380CC4-5D6E-409C-BE32-E72D297353CC}">
              <c16:uniqueId val="{00000001-B1BF-4552-B4C7-2840A5BCFD2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97.83</c:v>
                </c:pt>
                <c:pt idx="2">
                  <c:v>101.36</c:v>
                </c:pt>
                <c:pt idx="3">
                  <c:v>103.06</c:v>
                </c:pt>
                <c:pt idx="4">
                  <c:v>101.98</c:v>
                </c:pt>
              </c:numCache>
            </c:numRef>
          </c:val>
          <c:extLst>
            <c:ext xmlns:c16="http://schemas.microsoft.com/office/drawing/2014/chart" uri="{C3380CC4-5D6E-409C-BE32-E72D297353CC}">
              <c16:uniqueId val="{00000000-C370-4461-A7C6-C65209EF121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107.81</c:v>
                </c:pt>
                <c:pt idx="2">
                  <c:v>107.54</c:v>
                </c:pt>
                <c:pt idx="3">
                  <c:v>107.19</c:v>
                </c:pt>
                <c:pt idx="4">
                  <c:v>107.04</c:v>
                </c:pt>
              </c:numCache>
            </c:numRef>
          </c:val>
          <c:smooth val="0"/>
          <c:extLst>
            <c:ext xmlns:c16="http://schemas.microsoft.com/office/drawing/2014/chart" uri="{C3380CC4-5D6E-409C-BE32-E72D297353CC}">
              <c16:uniqueId val="{00000001-C370-4461-A7C6-C65209EF121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3.31</c:v>
                </c:pt>
                <c:pt idx="2">
                  <c:v>6.64</c:v>
                </c:pt>
                <c:pt idx="3">
                  <c:v>9.8699999999999992</c:v>
                </c:pt>
                <c:pt idx="4">
                  <c:v>13.15</c:v>
                </c:pt>
              </c:numCache>
            </c:numRef>
          </c:val>
          <c:extLst>
            <c:ext xmlns:c16="http://schemas.microsoft.com/office/drawing/2014/chart" uri="{C3380CC4-5D6E-409C-BE32-E72D297353CC}">
              <c16:uniqueId val="{00000000-FA29-4122-AF39-E4CEA778940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19.93</c:v>
                </c:pt>
                <c:pt idx="2">
                  <c:v>21.94</c:v>
                </c:pt>
                <c:pt idx="3">
                  <c:v>22.89</c:v>
                </c:pt>
                <c:pt idx="4">
                  <c:v>23.37</c:v>
                </c:pt>
              </c:numCache>
            </c:numRef>
          </c:val>
          <c:smooth val="0"/>
          <c:extLst>
            <c:ext xmlns:c16="http://schemas.microsoft.com/office/drawing/2014/chart" uri="{C3380CC4-5D6E-409C-BE32-E72D297353CC}">
              <c16:uniqueId val="{00000001-FA29-4122-AF39-E4CEA778940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596F-4FE9-9208-AA73DFD685D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c:v>0</c:v>
                </c:pt>
                <c:pt idx="4">
                  <c:v>0</c:v>
                </c:pt>
              </c:numCache>
            </c:numRef>
          </c:val>
          <c:smooth val="0"/>
          <c:extLst>
            <c:ext xmlns:c16="http://schemas.microsoft.com/office/drawing/2014/chart" uri="{C3380CC4-5D6E-409C-BE32-E72D297353CC}">
              <c16:uniqueId val="{00000001-596F-4FE9-9208-AA73DFD685D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B71F-4AFB-A426-413EAF27713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18.2</c:v>
                </c:pt>
                <c:pt idx="2">
                  <c:v>19.059999999999999</c:v>
                </c:pt>
                <c:pt idx="3">
                  <c:v>31.07</c:v>
                </c:pt>
                <c:pt idx="4">
                  <c:v>37.43</c:v>
                </c:pt>
              </c:numCache>
            </c:numRef>
          </c:val>
          <c:smooth val="0"/>
          <c:extLst>
            <c:ext xmlns:c16="http://schemas.microsoft.com/office/drawing/2014/chart" uri="{C3380CC4-5D6E-409C-BE32-E72D297353CC}">
              <c16:uniqueId val="{00000001-B71F-4AFB-A426-413EAF27713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27.43</c:v>
                </c:pt>
                <c:pt idx="2">
                  <c:v>26.78</c:v>
                </c:pt>
                <c:pt idx="3">
                  <c:v>30.55</c:v>
                </c:pt>
                <c:pt idx="4">
                  <c:v>44.58</c:v>
                </c:pt>
              </c:numCache>
            </c:numRef>
          </c:val>
          <c:extLst>
            <c:ext xmlns:c16="http://schemas.microsoft.com/office/drawing/2014/chart" uri="{C3380CC4-5D6E-409C-BE32-E72D297353CC}">
              <c16:uniqueId val="{00000000-FB36-454A-BF50-94FD4D05206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48.56</c:v>
                </c:pt>
                <c:pt idx="2">
                  <c:v>47.58</c:v>
                </c:pt>
                <c:pt idx="3">
                  <c:v>51.09</c:v>
                </c:pt>
                <c:pt idx="4">
                  <c:v>57.42</c:v>
                </c:pt>
              </c:numCache>
            </c:numRef>
          </c:val>
          <c:smooth val="0"/>
          <c:extLst>
            <c:ext xmlns:c16="http://schemas.microsoft.com/office/drawing/2014/chart" uri="{C3380CC4-5D6E-409C-BE32-E72D297353CC}">
              <c16:uniqueId val="{00000001-FB36-454A-BF50-94FD4D05206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718.65</c:v>
                </c:pt>
                <c:pt idx="2">
                  <c:v>628.66999999999996</c:v>
                </c:pt>
                <c:pt idx="3">
                  <c:v>511.03</c:v>
                </c:pt>
                <c:pt idx="4">
                  <c:v>590.19000000000005</c:v>
                </c:pt>
              </c:numCache>
            </c:numRef>
          </c:val>
          <c:extLst>
            <c:ext xmlns:c16="http://schemas.microsoft.com/office/drawing/2014/chart" uri="{C3380CC4-5D6E-409C-BE32-E72D297353CC}">
              <c16:uniqueId val="{00000000-5856-4757-B310-21E89C66C77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1245.0999999999999</c:v>
                </c:pt>
                <c:pt idx="2">
                  <c:v>1108.8</c:v>
                </c:pt>
                <c:pt idx="3">
                  <c:v>1194.56</c:v>
                </c:pt>
                <c:pt idx="4">
                  <c:v>1174.6099999999999</c:v>
                </c:pt>
              </c:numCache>
            </c:numRef>
          </c:val>
          <c:smooth val="0"/>
          <c:extLst>
            <c:ext xmlns:c16="http://schemas.microsoft.com/office/drawing/2014/chart" uri="{C3380CC4-5D6E-409C-BE32-E72D297353CC}">
              <c16:uniqueId val="{00000001-5856-4757-B310-21E89C66C77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94.72</c:v>
                </c:pt>
                <c:pt idx="2">
                  <c:v>100</c:v>
                </c:pt>
                <c:pt idx="3">
                  <c:v>100</c:v>
                </c:pt>
                <c:pt idx="4">
                  <c:v>101.69</c:v>
                </c:pt>
              </c:numCache>
            </c:numRef>
          </c:val>
          <c:extLst>
            <c:ext xmlns:c16="http://schemas.microsoft.com/office/drawing/2014/chart" uri="{C3380CC4-5D6E-409C-BE32-E72D297353CC}">
              <c16:uniqueId val="{00000000-6C9D-452B-87BF-C7598D82D9F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79.77</c:v>
                </c:pt>
                <c:pt idx="2">
                  <c:v>79.63</c:v>
                </c:pt>
                <c:pt idx="3">
                  <c:v>76.78</c:v>
                </c:pt>
                <c:pt idx="4">
                  <c:v>75.41</c:v>
                </c:pt>
              </c:numCache>
            </c:numRef>
          </c:val>
          <c:smooth val="0"/>
          <c:extLst>
            <c:ext xmlns:c16="http://schemas.microsoft.com/office/drawing/2014/chart" uri="{C3380CC4-5D6E-409C-BE32-E72D297353CC}">
              <c16:uniqueId val="{00000001-6C9D-452B-87BF-C7598D82D9F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178.77</c:v>
                </c:pt>
                <c:pt idx="2">
                  <c:v>170.07</c:v>
                </c:pt>
                <c:pt idx="3">
                  <c:v>173.47</c:v>
                </c:pt>
                <c:pt idx="4">
                  <c:v>173.79</c:v>
                </c:pt>
              </c:numCache>
            </c:numRef>
          </c:val>
          <c:extLst>
            <c:ext xmlns:c16="http://schemas.microsoft.com/office/drawing/2014/chart" uri="{C3380CC4-5D6E-409C-BE32-E72D297353CC}">
              <c16:uniqueId val="{00000000-EEAE-450D-B186-EA13F0F61C3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214.56</c:v>
                </c:pt>
                <c:pt idx="2">
                  <c:v>213.66</c:v>
                </c:pt>
                <c:pt idx="3">
                  <c:v>224.31</c:v>
                </c:pt>
                <c:pt idx="4">
                  <c:v>223.48</c:v>
                </c:pt>
              </c:numCache>
            </c:numRef>
          </c:val>
          <c:smooth val="0"/>
          <c:extLst>
            <c:ext xmlns:c16="http://schemas.microsoft.com/office/drawing/2014/chart" uri="{C3380CC4-5D6E-409C-BE32-E72D297353CC}">
              <c16:uniqueId val="{00000001-EEAE-450D-B186-EA13F0F61C3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滋賀県　多賀町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Cd2</v>
      </c>
      <c r="X8" s="65"/>
      <c r="Y8" s="65"/>
      <c r="Z8" s="65"/>
      <c r="AA8" s="65"/>
      <c r="AB8" s="65"/>
      <c r="AC8" s="65"/>
      <c r="AD8" s="66" t="str">
        <f>データ!$M$6</f>
        <v>非設置</v>
      </c>
      <c r="AE8" s="66"/>
      <c r="AF8" s="66"/>
      <c r="AG8" s="66"/>
      <c r="AH8" s="66"/>
      <c r="AI8" s="66"/>
      <c r="AJ8" s="66"/>
      <c r="AK8" s="3"/>
      <c r="AL8" s="54">
        <f>データ!S6</f>
        <v>7418</v>
      </c>
      <c r="AM8" s="54"/>
      <c r="AN8" s="54"/>
      <c r="AO8" s="54"/>
      <c r="AP8" s="54"/>
      <c r="AQ8" s="54"/>
      <c r="AR8" s="54"/>
      <c r="AS8" s="54"/>
      <c r="AT8" s="53">
        <f>データ!T6</f>
        <v>747.7</v>
      </c>
      <c r="AU8" s="53"/>
      <c r="AV8" s="53"/>
      <c r="AW8" s="53"/>
      <c r="AX8" s="53"/>
      <c r="AY8" s="53"/>
      <c r="AZ8" s="53"/>
      <c r="BA8" s="53"/>
      <c r="BB8" s="53">
        <f>データ!U6</f>
        <v>9.92</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61.98</v>
      </c>
      <c r="J10" s="53"/>
      <c r="K10" s="53"/>
      <c r="L10" s="53"/>
      <c r="M10" s="53"/>
      <c r="N10" s="53"/>
      <c r="O10" s="53"/>
      <c r="P10" s="53">
        <f>データ!P6</f>
        <v>67.28</v>
      </c>
      <c r="Q10" s="53"/>
      <c r="R10" s="53"/>
      <c r="S10" s="53"/>
      <c r="T10" s="53"/>
      <c r="U10" s="53"/>
      <c r="V10" s="53"/>
      <c r="W10" s="53">
        <f>データ!Q6</f>
        <v>82.33</v>
      </c>
      <c r="X10" s="53"/>
      <c r="Y10" s="53"/>
      <c r="Z10" s="53"/>
      <c r="AA10" s="53"/>
      <c r="AB10" s="53"/>
      <c r="AC10" s="53"/>
      <c r="AD10" s="54">
        <f>データ!R6</f>
        <v>2750</v>
      </c>
      <c r="AE10" s="54"/>
      <c r="AF10" s="54"/>
      <c r="AG10" s="54"/>
      <c r="AH10" s="54"/>
      <c r="AI10" s="54"/>
      <c r="AJ10" s="54"/>
      <c r="AK10" s="2"/>
      <c r="AL10" s="54">
        <f>データ!V6</f>
        <v>4975</v>
      </c>
      <c r="AM10" s="54"/>
      <c r="AN10" s="54"/>
      <c r="AO10" s="54"/>
      <c r="AP10" s="54"/>
      <c r="AQ10" s="54"/>
      <c r="AR10" s="54"/>
      <c r="AS10" s="54"/>
      <c r="AT10" s="53">
        <f>データ!W6</f>
        <v>2.16</v>
      </c>
      <c r="AU10" s="53"/>
      <c r="AV10" s="53"/>
      <c r="AW10" s="53"/>
      <c r="AX10" s="53"/>
      <c r="AY10" s="53"/>
      <c r="AZ10" s="53"/>
      <c r="BA10" s="53"/>
      <c r="BB10" s="53">
        <f>データ!X6</f>
        <v>2303.2399999999998</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JDHW8xmOxt07sFhubsOmtfRlJodSmOIFjNMI+JLjYMchE2+kOnpG/psLqXJ6Pzql9RxZRtg3FfQsRybUgQLdyQ==" saltValue="SJlUdyxHlT4RASvv6ZReA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254436</v>
      </c>
      <c r="D6" s="19">
        <f t="shared" si="3"/>
        <v>46</v>
      </c>
      <c r="E6" s="19">
        <f t="shared" si="3"/>
        <v>17</v>
      </c>
      <c r="F6" s="19">
        <f t="shared" si="3"/>
        <v>1</v>
      </c>
      <c r="G6" s="19">
        <f t="shared" si="3"/>
        <v>0</v>
      </c>
      <c r="H6" s="19" t="str">
        <f t="shared" si="3"/>
        <v>滋賀県　多賀町</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61.98</v>
      </c>
      <c r="P6" s="20">
        <f t="shared" si="3"/>
        <v>67.28</v>
      </c>
      <c r="Q6" s="20">
        <f t="shared" si="3"/>
        <v>82.33</v>
      </c>
      <c r="R6" s="20">
        <f t="shared" si="3"/>
        <v>2750</v>
      </c>
      <c r="S6" s="20">
        <f t="shared" si="3"/>
        <v>7418</v>
      </c>
      <c r="T6" s="20">
        <f t="shared" si="3"/>
        <v>747.7</v>
      </c>
      <c r="U6" s="20">
        <f t="shared" si="3"/>
        <v>9.92</v>
      </c>
      <c r="V6" s="20">
        <f t="shared" si="3"/>
        <v>4975</v>
      </c>
      <c r="W6" s="20">
        <f t="shared" si="3"/>
        <v>2.16</v>
      </c>
      <c r="X6" s="20">
        <f t="shared" si="3"/>
        <v>2303.2399999999998</v>
      </c>
      <c r="Y6" s="21" t="str">
        <f>IF(Y7="",NA(),Y7)</f>
        <v>-</v>
      </c>
      <c r="Z6" s="21">
        <f t="shared" ref="Z6:AH6" si="4">IF(Z7="",NA(),Z7)</f>
        <v>97.83</v>
      </c>
      <c r="AA6" s="21">
        <f t="shared" si="4"/>
        <v>101.36</v>
      </c>
      <c r="AB6" s="21">
        <f t="shared" si="4"/>
        <v>103.06</v>
      </c>
      <c r="AC6" s="21">
        <f t="shared" si="4"/>
        <v>101.98</v>
      </c>
      <c r="AD6" s="21" t="str">
        <f t="shared" si="4"/>
        <v>-</v>
      </c>
      <c r="AE6" s="21">
        <f t="shared" si="4"/>
        <v>107.81</v>
      </c>
      <c r="AF6" s="21">
        <f t="shared" si="4"/>
        <v>107.54</v>
      </c>
      <c r="AG6" s="21">
        <f t="shared" si="4"/>
        <v>107.19</v>
      </c>
      <c r="AH6" s="21">
        <f t="shared" si="4"/>
        <v>107.04</v>
      </c>
      <c r="AI6" s="20" t="str">
        <f>IF(AI7="","",IF(AI7="-","【-】","【"&amp;SUBSTITUTE(TEXT(AI7,"#,##0.00"),"-","△")&amp;"】"))</f>
        <v>【105.91】</v>
      </c>
      <c r="AJ6" s="21" t="str">
        <f>IF(AJ7="",NA(),AJ7)</f>
        <v>-</v>
      </c>
      <c r="AK6" s="20">
        <f t="shared" ref="AK6:AS6" si="5">IF(AK7="",NA(),AK7)</f>
        <v>0</v>
      </c>
      <c r="AL6" s="20">
        <f t="shared" si="5"/>
        <v>0</v>
      </c>
      <c r="AM6" s="20">
        <f t="shared" si="5"/>
        <v>0</v>
      </c>
      <c r="AN6" s="20">
        <f t="shared" si="5"/>
        <v>0</v>
      </c>
      <c r="AO6" s="21" t="str">
        <f t="shared" si="5"/>
        <v>-</v>
      </c>
      <c r="AP6" s="21">
        <f t="shared" si="5"/>
        <v>18.2</v>
      </c>
      <c r="AQ6" s="21">
        <f t="shared" si="5"/>
        <v>19.059999999999999</v>
      </c>
      <c r="AR6" s="21">
        <f t="shared" si="5"/>
        <v>31.07</v>
      </c>
      <c r="AS6" s="21">
        <f t="shared" si="5"/>
        <v>37.43</v>
      </c>
      <c r="AT6" s="20" t="str">
        <f>IF(AT7="","",IF(AT7="-","【-】","【"&amp;SUBSTITUTE(TEXT(AT7,"#,##0.00"),"-","△")&amp;"】"))</f>
        <v>【3.03】</v>
      </c>
      <c r="AU6" s="21" t="str">
        <f>IF(AU7="",NA(),AU7)</f>
        <v>-</v>
      </c>
      <c r="AV6" s="21">
        <f t="shared" ref="AV6:BD6" si="6">IF(AV7="",NA(),AV7)</f>
        <v>27.43</v>
      </c>
      <c r="AW6" s="21">
        <f t="shared" si="6"/>
        <v>26.78</v>
      </c>
      <c r="AX6" s="21">
        <f t="shared" si="6"/>
        <v>30.55</v>
      </c>
      <c r="AY6" s="21">
        <f t="shared" si="6"/>
        <v>44.58</v>
      </c>
      <c r="AZ6" s="21" t="str">
        <f t="shared" si="6"/>
        <v>-</v>
      </c>
      <c r="BA6" s="21">
        <f t="shared" si="6"/>
        <v>48.56</v>
      </c>
      <c r="BB6" s="21">
        <f t="shared" si="6"/>
        <v>47.58</v>
      </c>
      <c r="BC6" s="21">
        <f t="shared" si="6"/>
        <v>51.09</v>
      </c>
      <c r="BD6" s="21">
        <f t="shared" si="6"/>
        <v>57.42</v>
      </c>
      <c r="BE6" s="20" t="str">
        <f>IF(BE7="","",IF(BE7="-","【-】","【"&amp;SUBSTITUTE(TEXT(BE7,"#,##0.00"),"-","△")&amp;"】"))</f>
        <v>【78.43】</v>
      </c>
      <c r="BF6" s="21" t="str">
        <f>IF(BF7="",NA(),BF7)</f>
        <v>-</v>
      </c>
      <c r="BG6" s="21">
        <f t="shared" ref="BG6:BO6" si="7">IF(BG7="",NA(),BG7)</f>
        <v>718.65</v>
      </c>
      <c r="BH6" s="21">
        <f t="shared" si="7"/>
        <v>628.66999999999996</v>
      </c>
      <c r="BI6" s="21">
        <f t="shared" si="7"/>
        <v>511.03</v>
      </c>
      <c r="BJ6" s="21">
        <f t="shared" si="7"/>
        <v>590.19000000000005</v>
      </c>
      <c r="BK6" s="21" t="str">
        <f t="shared" si="7"/>
        <v>-</v>
      </c>
      <c r="BL6" s="21">
        <f t="shared" si="7"/>
        <v>1245.0999999999999</v>
      </c>
      <c r="BM6" s="21">
        <f t="shared" si="7"/>
        <v>1108.8</v>
      </c>
      <c r="BN6" s="21">
        <f t="shared" si="7"/>
        <v>1194.56</v>
      </c>
      <c r="BO6" s="21">
        <f t="shared" si="7"/>
        <v>1174.6099999999999</v>
      </c>
      <c r="BP6" s="20" t="str">
        <f>IF(BP7="","",IF(BP7="-","【-】","【"&amp;SUBSTITUTE(TEXT(BP7,"#,##0.00"),"-","△")&amp;"】"))</f>
        <v>【630.82】</v>
      </c>
      <c r="BQ6" s="21" t="str">
        <f>IF(BQ7="",NA(),BQ7)</f>
        <v>-</v>
      </c>
      <c r="BR6" s="21">
        <f t="shared" ref="BR6:BZ6" si="8">IF(BR7="",NA(),BR7)</f>
        <v>94.72</v>
      </c>
      <c r="BS6" s="21">
        <f t="shared" si="8"/>
        <v>100</v>
      </c>
      <c r="BT6" s="21">
        <f t="shared" si="8"/>
        <v>100</v>
      </c>
      <c r="BU6" s="21">
        <f t="shared" si="8"/>
        <v>101.69</v>
      </c>
      <c r="BV6" s="21" t="str">
        <f t="shared" si="8"/>
        <v>-</v>
      </c>
      <c r="BW6" s="21">
        <f t="shared" si="8"/>
        <v>79.77</v>
      </c>
      <c r="BX6" s="21">
        <f t="shared" si="8"/>
        <v>79.63</v>
      </c>
      <c r="BY6" s="21">
        <f t="shared" si="8"/>
        <v>76.78</v>
      </c>
      <c r="BZ6" s="21">
        <f t="shared" si="8"/>
        <v>75.41</v>
      </c>
      <c r="CA6" s="20" t="str">
        <f>IF(CA7="","",IF(CA7="-","【-】","【"&amp;SUBSTITUTE(TEXT(CA7,"#,##0.00"),"-","△")&amp;"】"))</f>
        <v>【97.81】</v>
      </c>
      <c r="CB6" s="21" t="str">
        <f>IF(CB7="",NA(),CB7)</f>
        <v>-</v>
      </c>
      <c r="CC6" s="21">
        <f t="shared" ref="CC6:CK6" si="9">IF(CC7="",NA(),CC7)</f>
        <v>178.77</v>
      </c>
      <c r="CD6" s="21">
        <f t="shared" si="9"/>
        <v>170.07</v>
      </c>
      <c r="CE6" s="21">
        <f t="shared" si="9"/>
        <v>173.47</v>
      </c>
      <c r="CF6" s="21">
        <f t="shared" si="9"/>
        <v>173.79</v>
      </c>
      <c r="CG6" s="21" t="str">
        <f t="shared" si="9"/>
        <v>-</v>
      </c>
      <c r="CH6" s="21">
        <f t="shared" si="9"/>
        <v>214.56</v>
      </c>
      <c r="CI6" s="21">
        <f t="shared" si="9"/>
        <v>213.66</v>
      </c>
      <c r="CJ6" s="21">
        <f t="shared" si="9"/>
        <v>224.31</v>
      </c>
      <c r="CK6" s="21">
        <f t="shared" si="9"/>
        <v>223.48</v>
      </c>
      <c r="CL6" s="20" t="str">
        <f>IF(CL7="","",IF(CL7="-","【-】","【"&amp;SUBSTITUTE(TEXT(CL7,"#,##0.00"),"-","△")&amp;"】"))</f>
        <v>【138.75】</v>
      </c>
      <c r="CM6" s="21" t="str">
        <f>IF(CM7="",NA(),CM7)</f>
        <v>-</v>
      </c>
      <c r="CN6" s="21" t="str">
        <f t="shared" ref="CN6:CV6" si="10">IF(CN7="",NA(),CN7)</f>
        <v>-</v>
      </c>
      <c r="CO6" s="21" t="str">
        <f t="shared" si="10"/>
        <v>-</v>
      </c>
      <c r="CP6" s="21" t="str">
        <f t="shared" si="10"/>
        <v>-</v>
      </c>
      <c r="CQ6" s="21" t="str">
        <f t="shared" si="10"/>
        <v>-</v>
      </c>
      <c r="CR6" s="21" t="str">
        <f t="shared" si="10"/>
        <v>-</v>
      </c>
      <c r="CS6" s="21">
        <f t="shared" si="10"/>
        <v>49.47</v>
      </c>
      <c r="CT6" s="21">
        <f t="shared" si="10"/>
        <v>48.19</v>
      </c>
      <c r="CU6" s="21">
        <f t="shared" si="10"/>
        <v>47.32</v>
      </c>
      <c r="CV6" s="21">
        <f t="shared" si="10"/>
        <v>48.03</v>
      </c>
      <c r="CW6" s="20" t="str">
        <f>IF(CW7="","",IF(CW7="-","【-】","【"&amp;SUBSTITUTE(TEXT(CW7,"#,##0.00"),"-","△")&amp;"】"))</f>
        <v>【58.94】</v>
      </c>
      <c r="CX6" s="21" t="str">
        <f>IF(CX7="",NA(),CX7)</f>
        <v>-</v>
      </c>
      <c r="CY6" s="21">
        <f t="shared" ref="CY6:DG6" si="11">IF(CY7="",NA(),CY7)</f>
        <v>96.54</v>
      </c>
      <c r="CZ6" s="21">
        <f t="shared" si="11"/>
        <v>97.92</v>
      </c>
      <c r="DA6" s="21">
        <f t="shared" si="11"/>
        <v>97.89</v>
      </c>
      <c r="DB6" s="21">
        <f t="shared" si="11"/>
        <v>97.89</v>
      </c>
      <c r="DC6" s="21" t="str">
        <f t="shared" si="11"/>
        <v>-</v>
      </c>
      <c r="DD6" s="21">
        <f t="shared" si="11"/>
        <v>82.06</v>
      </c>
      <c r="DE6" s="21">
        <f t="shared" si="11"/>
        <v>82.26</v>
      </c>
      <c r="DF6" s="21">
        <f t="shared" si="11"/>
        <v>81.33</v>
      </c>
      <c r="DG6" s="21">
        <f t="shared" si="11"/>
        <v>80.95</v>
      </c>
      <c r="DH6" s="20" t="str">
        <f>IF(DH7="","",IF(DH7="-","【-】","【"&amp;SUBSTITUTE(TEXT(DH7,"#,##0.00"),"-","△")&amp;"】"))</f>
        <v>【95.91】</v>
      </c>
      <c r="DI6" s="21" t="str">
        <f>IF(DI7="",NA(),DI7)</f>
        <v>-</v>
      </c>
      <c r="DJ6" s="21">
        <f t="shared" ref="DJ6:DR6" si="12">IF(DJ7="",NA(),DJ7)</f>
        <v>3.31</v>
      </c>
      <c r="DK6" s="21">
        <f t="shared" si="12"/>
        <v>6.64</v>
      </c>
      <c r="DL6" s="21">
        <f t="shared" si="12"/>
        <v>9.8699999999999992</v>
      </c>
      <c r="DM6" s="21">
        <f t="shared" si="12"/>
        <v>13.15</v>
      </c>
      <c r="DN6" s="21" t="str">
        <f t="shared" si="12"/>
        <v>-</v>
      </c>
      <c r="DO6" s="21">
        <f t="shared" si="12"/>
        <v>19.93</v>
      </c>
      <c r="DP6" s="21">
        <f t="shared" si="12"/>
        <v>21.94</v>
      </c>
      <c r="DQ6" s="21">
        <f t="shared" si="12"/>
        <v>22.89</v>
      </c>
      <c r="DR6" s="21">
        <f t="shared" si="12"/>
        <v>23.37</v>
      </c>
      <c r="DS6" s="20" t="str">
        <f>IF(DS7="","",IF(DS7="-","【-】","【"&amp;SUBSTITUTE(TEXT(DS7,"#,##0.00"),"-","△")&amp;"】"))</f>
        <v>【41.09】</v>
      </c>
      <c r="DT6" s="21" t="str">
        <f>IF(DT7="",NA(),DT7)</f>
        <v>-</v>
      </c>
      <c r="DU6" s="20">
        <f t="shared" ref="DU6:EC6" si="13">IF(DU7="",NA(),DU7)</f>
        <v>0</v>
      </c>
      <c r="DV6" s="20">
        <f t="shared" si="13"/>
        <v>0</v>
      </c>
      <c r="DW6" s="20">
        <f t="shared" si="13"/>
        <v>0</v>
      </c>
      <c r="DX6" s="20">
        <f t="shared" si="13"/>
        <v>0</v>
      </c>
      <c r="DY6" s="21" t="str">
        <f t="shared" si="13"/>
        <v>-</v>
      </c>
      <c r="DZ6" s="20">
        <f t="shared" si="13"/>
        <v>0</v>
      </c>
      <c r="EA6" s="20">
        <f t="shared" si="13"/>
        <v>0</v>
      </c>
      <c r="EB6" s="20">
        <f t="shared" si="13"/>
        <v>0</v>
      </c>
      <c r="EC6" s="20">
        <f t="shared" si="13"/>
        <v>0</v>
      </c>
      <c r="ED6" s="20" t="str">
        <f>IF(ED7="","",IF(ED7="-","【-】","【"&amp;SUBSTITUTE(TEXT(ED7,"#,##0.00"),"-","△")&amp;"】"))</f>
        <v>【8.68】</v>
      </c>
      <c r="EE6" s="21" t="str">
        <f>IF(EE7="",NA(),EE7)</f>
        <v>-</v>
      </c>
      <c r="EF6" s="20">
        <f t="shared" ref="EF6:EN6" si="14">IF(EF7="",NA(),EF7)</f>
        <v>0</v>
      </c>
      <c r="EG6" s="20">
        <f t="shared" si="14"/>
        <v>0</v>
      </c>
      <c r="EH6" s="20">
        <f t="shared" si="14"/>
        <v>0</v>
      </c>
      <c r="EI6" s="20">
        <f t="shared" si="14"/>
        <v>0</v>
      </c>
      <c r="EJ6" s="21" t="str">
        <f t="shared" si="14"/>
        <v>-</v>
      </c>
      <c r="EK6" s="21">
        <f t="shared" si="14"/>
        <v>0.32</v>
      </c>
      <c r="EL6" s="21">
        <f t="shared" si="14"/>
        <v>0.1</v>
      </c>
      <c r="EM6" s="21">
        <f t="shared" si="14"/>
        <v>0.09</v>
      </c>
      <c r="EN6" s="21">
        <f t="shared" si="14"/>
        <v>0.1</v>
      </c>
      <c r="EO6" s="20" t="str">
        <f>IF(EO7="","",IF(EO7="-","【-】","【"&amp;SUBSTITUTE(TEXT(EO7,"#,##0.00"),"-","△")&amp;"】"))</f>
        <v>【0.22】</v>
      </c>
    </row>
    <row r="7" spans="1:148" s="22" customFormat="1" x14ac:dyDescent="0.15">
      <c r="A7" s="14"/>
      <c r="B7" s="23">
        <v>2023</v>
      </c>
      <c r="C7" s="23">
        <v>254436</v>
      </c>
      <c r="D7" s="23">
        <v>46</v>
      </c>
      <c r="E7" s="23">
        <v>17</v>
      </c>
      <c r="F7" s="23">
        <v>1</v>
      </c>
      <c r="G7" s="23">
        <v>0</v>
      </c>
      <c r="H7" s="23" t="s">
        <v>96</v>
      </c>
      <c r="I7" s="23" t="s">
        <v>97</v>
      </c>
      <c r="J7" s="23" t="s">
        <v>98</v>
      </c>
      <c r="K7" s="23" t="s">
        <v>99</v>
      </c>
      <c r="L7" s="23" t="s">
        <v>100</v>
      </c>
      <c r="M7" s="23" t="s">
        <v>101</v>
      </c>
      <c r="N7" s="24" t="s">
        <v>102</v>
      </c>
      <c r="O7" s="24">
        <v>61.98</v>
      </c>
      <c r="P7" s="24">
        <v>67.28</v>
      </c>
      <c r="Q7" s="24">
        <v>82.33</v>
      </c>
      <c r="R7" s="24">
        <v>2750</v>
      </c>
      <c r="S7" s="24">
        <v>7418</v>
      </c>
      <c r="T7" s="24">
        <v>747.7</v>
      </c>
      <c r="U7" s="24">
        <v>9.92</v>
      </c>
      <c r="V7" s="24">
        <v>4975</v>
      </c>
      <c r="W7" s="24">
        <v>2.16</v>
      </c>
      <c r="X7" s="24">
        <v>2303.2399999999998</v>
      </c>
      <c r="Y7" s="24" t="s">
        <v>102</v>
      </c>
      <c r="Z7" s="24">
        <v>97.83</v>
      </c>
      <c r="AA7" s="24">
        <v>101.36</v>
      </c>
      <c r="AB7" s="24">
        <v>103.06</v>
      </c>
      <c r="AC7" s="24">
        <v>101.98</v>
      </c>
      <c r="AD7" s="24" t="s">
        <v>102</v>
      </c>
      <c r="AE7" s="24">
        <v>107.81</v>
      </c>
      <c r="AF7" s="24">
        <v>107.54</v>
      </c>
      <c r="AG7" s="24">
        <v>107.19</v>
      </c>
      <c r="AH7" s="24">
        <v>107.04</v>
      </c>
      <c r="AI7" s="24">
        <v>105.91</v>
      </c>
      <c r="AJ7" s="24" t="s">
        <v>102</v>
      </c>
      <c r="AK7" s="24">
        <v>0</v>
      </c>
      <c r="AL7" s="24">
        <v>0</v>
      </c>
      <c r="AM7" s="24">
        <v>0</v>
      </c>
      <c r="AN7" s="24">
        <v>0</v>
      </c>
      <c r="AO7" s="24" t="s">
        <v>102</v>
      </c>
      <c r="AP7" s="24">
        <v>18.2</v>
      </c>
      <c r="AQ7" s="24">
        <v>19.059999999999999</v>
      </c>
      <c r="AR7" s="24">
        <v>31.07</v>
      </c>
      <c r="AS7" s="24">
        <v>37.43</v>
      </c>
      <c r="AT7" s="24">
        <v>3.03</v>
      </c>
      <c r="AU7" s="24" t="s">
        <v>102</v>
      </c>
      <c r="AV7" s="24">
        <v>27.43</v>
      </c>
      <c r="AW7" s="24">
        <v>26.78</v>
      </c>
      <c r="AX7" s="24">
        <v>30.55</v>
      </c>
      <c r="AY7" s="24">
        <v>44.58</v>
      </c>
      <c r="AZ7" s="24" t="s">
        <v>102</v>
      </c>
      <c r="BA7" s="24">
        <v>48.56</v>
      </c>
      <c r="BB7" s="24">
        <v>47.58</v>
      </c>
      <c r="BC7" s="24">
        <v>51.09</v>
      </c>
      <c r="BD7" s="24">
        <v>57.42</v>
      </c>
      <c r="BE7" s="24">
        <v>78.430000000000007</v>
      </c>
      <c r="BF7" s="24" t="s">
        <v>102</v>
      </c>
      <c r="BG7" s="24">
        <v>718.65</v>
      </c>
      <c r="BH7" s="24">
        <v>628.66999999999996</v>
      </c>
      <c r="BI7" s="24">
        <v>511.03</v>
      </c>
      <c r="BJ7" s="24">
        <v>590.19000000000005</v>
      </c>
      <c r="BK7" s="24" t="s">
        <v>102</v>
      </c>
      <c r="BL7" s="24">
        <v>1245.0999999999999</v>
      </c>
      <c r="BM7" s="24">
        <v>1108.8</v>
      </c>
      <c r="BN7" s="24">
        <v>1194.56</v>
      </c>
      <c r="BO7" s="24">
        <v>1174.6099999999999</v>
      </c>
      <c r="BP7" s="24">
        <v>630.82000000000005</v>
      </c>
      <c r="BQ7" s="24" t="s">
        <v>102</v>
      </c>
      <c r="BR7" s="24">
        <v>94.72</v>
      </c>
      <c r="BS7" s="24">
        <v>100</v>
      </c>
      <c r="BT7" s="24">
        <v>100</v>
      </c>
      <c r="BU7" s="24">
        <v>101.69</v>
      </c>
      <c r="BV7" s="24" t="s">
        <v>102</v>
      </c>
      <c r="BW7" s="24">
        <v>79.77</v>
      </c>
      <c r="BX7" s="24">
        <v>79.63</v>
      </c>
      <c r="BY7" s="24">
        <v>76.78</v>
      </c>
      <c r="BZ7" s="24">
        <v>75.41</v>
      </c>
      <c r="CA7" s="24">
        <v>97.81</v>
      </c>
      <c r="CB7" s="24" t="s">
        <v>102</v>
      </c>
      <c r="CC7" s="24">
        <v>178.77</v>
      </c>
      <c r="CD7" s="24">
        <v>170.07</v>
      </c>
      <c r="CE7" s="24">
        <v>173.47</v>
      </c>
      <c r="CF7" s="24">
        <v>173.79</v>
      </c>
      <c r="CG7" s="24" t="s">
        <v>102</v>
      </c>
      <c r="CH7" s="24">
        <v>214.56</v>
      </c>
      <c r="CI7" s="24">
        <v>213.66</v>
      </c>
      <c r="CJ7" s="24">
        <v>224.31</v>
      </c>
      <c r="CK7" s="24">
        <v>223.48</v>
      </c>
      <c r="CL7" s="24">
        <v>138.75</v>
      </c>
      <c r="CM7" s="24" t="s">
        <v>102</v>
      </c>
      <c r="CN7" s="24" t="s">
        <v>102</v>
      </c>
      <c r="CO7" s="24" t="s">
        <v>102</v>
      </c>
      <c r="CP7" s="24" t="s">
        <v>102</v>
      </c>
      <c r="CQ7" s="24" t="s">
        <v>102</v>
      </c>
      <c r="CR7" s="24" t="s">
        <v>102</v>
      </c>
      <c r="CS7" s="24">
        <v>49.47</v>
      </c>
      <c r="CT7" s="24">
        <v>48.19</v>
      </c>
      <c r="CU7" s="24">
        <v>47.32</v>
      </c>
      <c r="CV7" s="24">
        <v>48.03</v>
      </c>
      <c r="CW7" s="24">
        <v>58.94</v>
      </c>
      <c r="CX7" s="24" t="s">
        <v>102</v>
      </c>
      <c r="CY7" s="24">
        <v>96.54</v>
      </c>
      <c r="CZ7" s="24">
        <v>97.92</v>
      </c>
      <c r="DA7" s="24">
        <v>97.89</v>
      </c>
      <c r="DB7" s="24">
        <v>97.89</v>
      </c>
      <c r="DC7" s="24" t="s">
        <v>102</v>
      </c>
      <c r="DD7" s="24">
        <v>82.06</v>
      </c>
      <c r="DE7" s="24">
        <v>82.26</v>
      </c>
      <c r="DF7" s="24">
        <v>81.33</v>
      </c>
      <c r="DG7" s="24">
        <v>80.95</v>
      </c>
      <c r="DH7" s="24">
        <v>95.91</v>
      </c>
      <c r="DI7" s="24" t="s">
        <v>102</v>
      </c>
      <c r="DJ7" s="24">
        <v>3.31</v>
      </c>
      <c r="DK7" s="24">
        <v>6.64</v>
      </c>
      <c r="DL7" s="24">
        <v>9.8699999999999992</v>
      </c>
      <c r="DM7" s="24">
        <v>13.15</v>
      </c>
      <c r="DN7" s="24" t="s">
        <v>102</v>
      </c>
      <c r="DO7" s="24">
        <v>19.93</v>
      </c>
      <c r="DP7" s="24">
        <v>21.94</v>
      </c>
      <c r="DQ7" s="24">
        <v>22.89</v>
      </c>
      <c r="DR7" s="24">
        <v>23.37</v>
      </c>
      <c r="DS7" s="24">
        <v>41.09</v>
      </c>
      <c r="DT7" s="24" t="s">
        <v>102</v>
      </c>
      <c r="DU7" s="24">
        <v>0</v>
      </c>
      <c r="DV7" s="24">
        <v>0</v>
      </c>
      <c r="DW7" s="24">
        <v>0</v>
      </c>
      <c r="DX7" s="24">
        <v>0</v>
      </c>
      <c r="DY7" s="24" t="s">
        <v>102</v>
      </c>
      <c r="DZ7" s="24">
        <v>0</v>
      </c>
      <c r="EA7" s="24">
        <v>0</v>
      </c>
      <c r="EB7" s="24">
        <v>0</v>
      </c>
      <c r="EC7" s="24">
        <v>0</v>
      </c>
      <c r="ED7" s="24">
        <v>8.68</v>
      </c>
      <c r="EE7" s="24" t="s">
        <v>102</v>
      </c>
      <c r="EF7" s="24">
        <v>0</v>
      </c>
      <c r="EG7" s="24">
        <v>0</v>
      </c>
      <c r="EH7" s="24">
        <v>0</v>
      </c>
      <c r="EI7" s="24">
        <v>0</v>
      </c>
      <c r="EJ7" s="24" t="s">
        <v>102</v>
      </c>
      <c r="EK7" s="24">
        <v>0.32</v>
      </c>
      <c r="EL7" s="24">
        <v>0.1</v>
      </c>
      <c r="EM7" s="24">
        <v>0.09</v>
      </c>
      <c r="EN7" s="24">
        <v>0.1</v>
      </c>
      <c r="EO7" s="24">
        <v>0.22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2025-01-22T23:36:24Z</cp:lastPrinted>
  <dcterms:created xsi:type="dcterms:W3CDTF">2024-12-19T01:17:04Z</dcterms:created>
  <dcterms:modified xsi:type="dcterms:W3CDTF">2025-01-22T23:44:04Z</dcterms:modified>
  <cp:category/>
</cp:coreProperties>
</file>