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hiiki\Desktop\R５.2.7〆切　公営企業に係る経営比較分析表（令和４年度決算）の分析等について\"/>
    </mc:Choice>
  </mc:AlternateContent>
  <xr:revisionPtr revIDLastSave="0" documentId="8_{646756FD-5150-4231-BDF9-52A471199471}" xr6:coauthVersionLast="47" xr6:coauthVersionMax="47" xr10:uidLastSave="{00000000-0000-0000-0000-000000000000}"/>
  <workbookProtection workbookAlgorithmName="SHA-512" workbookHashValue="7At+RdBLjAtpxsG5cnOH3eVW1elKpUee/xg51/3UpTRwxzHu6xWfNaiG4CUgqwm5IBj7/RYKnqoGpv++3kXubQ==" workbookSaltValue="sY263HWOFUcS1byTJX80e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<sst xmlns="http://schemas.openxmlformats.org/spreadsheetml/2006/main" count="236" uniqueCount="120">
  <si>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</si>
  <si>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</si>
  <si>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</si>
  <si>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</si>
  <si>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</si>
  <si>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</si>
  <si>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</si>
  <si>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</si>
  <si>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</si>
  <si>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</si>
  <si>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</si>
  <si>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</si>
  <si>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</si>
  <si>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</si>
  <si>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</si>
  <si>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</si>
  <si>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</si>
  <si>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</si>
  <si>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</si>
  <si>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</si>
  <si>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</si>
  <si>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</si>
  <si>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</si>
  <si>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</si>
  <si>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</si>
  <si>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</si>
  <si>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</si>
  <si>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</si>
  <si>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</si>
  <si>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</si>
  <si>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</si>
  <si>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</si>
  <si>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</si>
  <si>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</si>
  <si>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</si>
  <si>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</si>
  <si>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</si>
  <si>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</si>
  <si>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</si>
  <si>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</si>
  <si>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</si>
  <si>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</si>
  <si>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</si>
  <si>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</si>
  <si>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</si>
  <si>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</si>
  <si>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</si>
  <si>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</si>
  <si>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</si>
  <si>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</si>
  <si>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</si>
  <si>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</si>
  <si>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</si>
  <si>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</si>
  <si>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</si>
  <si>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</si>
  <si>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</si>
  <si>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</si>
  <si>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</si>
  <si>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</si>
  <si>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</si>
  <si>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</si>
  <si>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</si>
  <si>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</si>
  <si>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</si>
  <si>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</si>
  <si>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</si>
  <si>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</si>
  <si>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</si>
  <si>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</si>
  <si>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</si>
  <si>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</si>
  <si>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</si>
  <si>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</si>
  <si>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</si>
  <si>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</si>
  <si>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</si>
  <si>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</si>
  <si>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</si>
  <si>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</si>
  <si>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</si>
  <si>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</si>
  <si>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</si>
  <si>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</si>
  <si>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</si>
  <si>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</si>
  <si>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</si>
  <si>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</si>
  <si>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</si>
  <si>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</si>
  <si>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</si>
  <si>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</si>
  <si>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</si>
  <si>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</si>
  <si>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</si>
  <si>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</si>
  <si>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</si>
  <si>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</si>
  <si>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多賀町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</si>
  <si>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</si>
  <si>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</si>
  <si>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</si>
  <si>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</si>
  <si>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</si>
  <si>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</si>
  <si>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</si>
  <si>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</si>
  <si>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</si>
  <si>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</si>
  <si>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</si>
  <si>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</si>
  <si>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</si>
  <si>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</si>
  <si>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</si>
  <si>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</si>
  <si>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</si>
  <si>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</si>
  <si>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供用開始から10年以上経過し、機械・電気設備を中心に耐用年数を迎え故障による修繕が近年増加傾向にあります。
　平成30年度より農業集落排水施設機能保全計画および最適化整備構想の策定に取り組みました。機能診断においては管路施設および真空ステーションについては「変状なし」と判断されました。しかしながら、汚水処理施設の機械・電気設備において交換等が必要と判断されましたので、まず機械・電気設備から更新を進めていくこととします。
　今後は、財政状況等を踏まえ更新費用の抑制および平準化を図りながら更新を進めていく予定です。</t>
    <rPh sb="1" eb="5">
      <t>キョウヨウカイシ</t>
    </rPh>
    <rPh sb="9" eb="10">
      <t>ネン</t>
    </rPh>
    <rPh sb="10" eb="14">
      <t>イジョウケイカ</t>
    </rPh>
    <rPh sb="16" eb="18">
      <t>キカイ</t>
    </rPh>
    <rPh sb="19" eb="23">
      <t>デンキセツビ</t>
    </rPh>
    <rPh sb="24" eb="26">
      <t>チュウシン</t>
    </rPh>
    <rPh sb="27" eb="31">
      <t>タイヨウネンスウ</t>
    </rPh>
    <rPh sb="32" eb="33">
      <t>ムカ</t>
    </rPh>
    <rPh sb="34" eb="36">
      <t>コショウ</t>
    </rPh>
    <rPh sb="39" eb="41">
      <t>シュウゼン</t>
    </rPh>
    <rPh sb="42" eb="44">
      <t>キンネン</t>
    </rPh>
    <rPh sb="44" eb="48">
      <t>ゾウカケイコウ</t>
    </rPh>
    <rPh sb="56" eb="58">
      <t>ヘイセイ</t>
    </rPh>
    <rPh sb="60" eb="62">
      <t>ネンド</t>
    </rPh>
    <rPh sb="64" eb="70">
      <t>ノウギョウシュウラクハイスイ</t>
    </rPh>
    <rPh sb="70" eb="72">
      <t>シセツ</t>
    </rPh>
    <rPh sb="72" eb="78">
      <t>キノウホゼンケイカク</t>
    </rPh>
    <rPh sb="81" eb="84">
      <t>サイテキカ</t>
    </rPh>
    <rPh sb="84" eb="86">
      <t>セイビ</t>
    </rPh>
    <rPh sb="86" eb="88">
      <t>コウソウ</t>
    </rPh>
    <rPh sb="89" eb="91">
      <t>サクテイ</t>
    </rPh>
    <rPh sb="92" eb="93">
      <t>ト</t>
    </rPh>
    <rPh sb="94" eb="95">
      <t>ク</t>
    </rPh>
    <rPh sb="100" eb="104">
      <t>キノウシンダン</t>
    </rPh>
    <rPh sb="109" eb="113">
      <t>カンロシセツ</t>
    </rPh>
    <rPh sb="116" eb="118">
      <t>シンクウ</t>
    </rPh>
    <rPh sb="130" eb="132">
      <t>ヘンジョウ</t>
    </rPh>
    <rPh sb="136" eb="138">
      <t>ハンダン</t>
    </rPh>
    <rPh sb="151" eb="157">
      <t>オスイショリシセツ</t>
    </rPh>
    <rPh sb="158" eb="160">
      <t>キカイ</t>
    </rPh>
    <rPh sb="161" eb="165">
      <t>デンキセツビ</t>
    </rPh>
    <rPh sb="169" eb="172">
      <t>コウカントウ</t>
    </rPh>
    <rPh sb="173" eb="175">
      <t>ヒツヨウ</t>
    </rPh>
    <rPh sb="176" eb="178">
      <t>ハンダン</t>
    </rPh>
    <rPh sb="188" eb="190">
      <t>キカイ</t>
    </rPh>
    <rPh sb="191" eb="195">
      <t>デンキセツビ</t>
    </rPh>
    <rPh sb="197" eb="199">
      <t>コウシン</t>
    </rPh>
    <rPh sb="200" eb="201">
      <t>スス</t>
    </rPh>
    <rPh sb="214" eb="216">
      <t>コンゴ</t>
    </rPh>
    <rPh sb="218" eb="223">
      <t>ザイセイジョウキョウトウ</t>
    </rPh>
    <rPh sb="224" eb="225">
      <t>フ</t>
    </rPh>
    <rPh sb="227" eb="229">
      <t>コウシン</t>
    </rPh>
    <rPh sb="229" eb="231">
      <t>ヒヨウ</t>
    </rPh>
    <rPh sb="232" eb="234">
      <t>ヨクセイ</t>
    </rPh>
    <rPh sb="237" eb="240">
      <t>ヘイジュンカ</t>
    </rPh>
    <rPh sb="241" eb="242">
      <t>ハカ</t>
    </rPh>
    <rPh sb="246" eb="248">
      <t>コウシン</t>
    </rPh>
    <rPh sb="249" eb="250">
      <t>スス</t>
    </rPh>
    <rPh sb="254" eb="256">
      <t>ヨテイ</t>
    </rPh>
    <phoneticPr fontId="4"/>
  </si>
  <si>
    <t>　機械・電気設備を中心に多くの設備が耐用年数を迎え更新が必要となってくるため更新費用の財源を確保する必要があります。
　しかしながら、処理区域は山間地域であり、高齢化率も高く新規接続も見込めないため使用料収入の増加は期待できません。
　これまで以上に一般会計からの繰入金や企業債に依存することになりますが、最適化整備構想に基づいて処理人口に応じた施設の最適化を図り、更新費用の抑制および平準化を図っていきます。</t>
    <rPh sb="1" eb="3">
      <t>キカイ</t>
    </rPh>
    <rPh sb="4" eb="8">
      <t>デンキセツビ</t>
    </rPh>
    <rPh sb="9" eb="11">
      <t>チュウシン</t>
    </rPh>
    <rPh sb="12" eb="13">
      <t>オオ</t>
    </rPh>
    <rPh sb="15" eb="17">
      <t>セツビ</t>
    </rPh>
    <rPh sb="18" eb="22">
      <t>タイヨウネンスウ</t>
    </rPh>
    <rPh sb="23" eb="24">
      <t>ムカ</t>
    </rPh>
    <rPh sb="25" eb="27">
      <t>コウシン</t>
    </rPh>
    <rPh sb="28" eb="30">
      <t>ヒツヨウ</t>
    </rPh>
    <rPh sb="38" eb="42">
      <t>コウシンヒヨウ</t>
    </rPh>
    <rPh sb="43" eb="45">
      <t>ザイゲン</t>
    </rPh>
    <rPh sb="46" eb="48">
      <t>カクホ</t>
    </rPh>
    <rPh sb="50" eb="52">
      <t>ヒツヨウ</t>
    </rPh>
    <rPh sb="67" eb="71">
      <t>ショリクイキ</t>
    </rPh>
    <rPh sb="72" eb="76">
      <t>サンカンチイキ</t>
    </rPh>
    <rPh sb="80" eb="84">
      <t>コウレイカリツ</t>
    </rPh>
    <rPh sb="85" eb="86">
      <t>タカ</t>
    </rPh>
    <rPh sb="87" eb="91">
      <t>シンキセツゾク</t>
    </rPh>
    <rPh sb="92" eb="94">
      <t>ミコ</t>
    </rPh>
    <rPh sb="99" eb="102">
      <t>シヨウリョウ</t>
    </rPh>
    <rPh sb="102" eb="104">
      <t>シュウニュウ</t>
    </rPh>
    <rPh sb="105" eb="107">
      <t>ゾウカ</t>
    </rPh>
    <rPh sb="108" eb="110">
      <t>キタイ</t>
    </rPh>
    <rPh sb="122" eb="124">
      <t>イジョウ</t>
    </rPh>
    <rPh sb="125" eb="129">
      <t>イッパンカイケイ</t>
    </rPh>
    <rPh sb="132" eb="136">
      <t>クリイレ</t>
    </rPh>
    <rPh sb="136" eb="139">
      <t>キギョウサイ</t>
    </rPh>
    <rPh sb="140" eb="142">
      <t>イゾン</t>
    </rPh>
    <rPh sb="153" eb="158">
      <t>サイテキカセイビ</t>
    </rPh>
    <rPh sb="158" eb="160">
      <t>コウソウ</t>
    </rPh>
    <rPh sb="161" eb="162">
      <t>モト</t>
    </rPh>
    <rPh sb="165" eb="169">
      <t>ショリジンコウ</t>
    </rPh>
    <rPh sb="170" eb="171">
      <t>オウ</t>
    </rPh>
    <rPh sb="173" eb="175">
      <t>シセツ</t>
    </rPh>
    <rPh sb="176" eb="179">
      <t>サイテキカ</t>
    </rPh>
    <rPh sb="180" eb="181">
      <t>ハカ</t>
    </rPh>
    <rPh sb="183" eb="187">
      <t>コウシンヒヨウ</t>
    </rPh>
    <rPh sb="188" eb="190">
      <t>ヨクセイ</t>
    </rPh>
    <rPh sb="193" eb="196">
      <t>ヘイジュンカ</t>
    </rPh>
    <rPh sb="197" eb="198">
      <t>ハカ</t>
    </rPh>
    <phoneticPr fontId="4"/>
  </si>
  <si>
    <t>①収益的収支比率
　使用料収入については減少傾向にあり、一般会計からの繰入金で不足分を賄っています。令和３年度に比べ、費用が増加したことにより比率が下降しました。
④企業債残高対事業規模比率
　類似団体の平均を下回っていますが、今後、施設の更新が必要になってきます。企業債を抑制しながら更新を進めていく必要があります。
⑤経費回収率
　汚水処理人口の減少により使用料収入は減少傾向にあります。経費削減に努めていますが、施設の老朽化により修繕費が増加傾向にあります。今後は農業集落排水事業最適化整備構想に基づき更新を進めていきます。
⑥汚水処理原価
　前年度と比較すると増加し、また、類似団体の平均と比較しても大きく上回っています。今後は汚水処理人口の減少により有収水量の低下が考えられますが、汚水処理費の削減に引き続き努めていきます。
⑦施設利用率
　類似団体と同水準でありますが、汚水処理人口の減少が予測されるため、施設のスペックダウン等の最適化を図る必要があります。
⑧水洗化率
　処理区域内人口の高齢化により新規加入は少ないですが、引き続き普及促進に努めます。
　</t>
    <rPh sb="1" eb="6">
      <t>シュウエキテキシュウシ</t>
    </rPh>
    <rPh sb="6" eb="8">
      <t>ヒリツ</t>
    </rPh>
    <rPh sb="10" eb="13">
      <t>シヨウリョウ</t>
    </rPh>
    <rPh sb="13" eb="15">
      <t>シュウニュウ</t>
    </rPh>
    <rPh sb="22" eb="24">
      <t>ケイコウ</t>
    </rPh>
    <rPh sb="28" eb="32">
      <t>イッパンカイケイ</t>
    </rPh>
    <rPh sb="35" eb="38">
      <t>クリイレキン</t>
    </rPh>
    <rPh sb="39" eb="42">
      <t>フソクブン</t>
    </rPh>
    <rPh sb="43" eb="44">
      <t>マカナ</t>
    </rPh>
    <rPh sb="50" eb="52">
      <t>レイワ</t>
    </rPh>
    <rPh sb="53" eb="55">
      <t>ネンド</t>
    </rPh>
    <rPh sb="56" eb="57">
      <t>クラ</t>
    </rPh>
    <rPh sb="59" eb="61">
      <t>ヒヨウ</t>
    </rPh>
    <rPh sb="62" eb="64">
      <t>ゾウカ</t>
    </rPh>
    <rPh sb="71" eb="73">
      <t>ヒリツ</t>
    </rPh>
    <rPh sb="74" eb="76">
      <t>カコウ</t>
    </rPh>
    <rPh sb="83" eb="86">
      <t>キギョウサイ</t>
    </rPh>
    <rPh sb="86" eb="88">
      <t>ザンダカ</t>
    </rPh>
    <rPh sb="88" eb="89">
      <t>タイ</t>
    </rPh>
    <rPh sb="89" eb="93">
      <t>ジギョウキボ</t>
    </rPh>
    <rPh sb="93" eb="95">
      <t>ヒリツ</t>
    </rPh>
    <rPh sb="97" eb="101">
      <t>ルイジダンタイ</t>
    </rPh>
    <rPh sb="102" eb="104">
      <t>ヘイキン</t>
    </rPh>
    <rPh sb="105" eb="107">
      <t>シタマワ</t>
    </rPh>
    <rPh sb="114" eb="116">
      <t>コンゴ</t>
    </rPh>
    <rPh sb="117" eb="119">
      <t>シセツ</t>
    </rPh>
    <rPh sb="120" eb="122">
      <t>コウシン</t>
    </rPh>
    <rPh sb="123" eb="125">
      <t>ヒツヨウ</t>
    </rPh>
    <rPh sb="133" eb="136">
      <t>キギョウサイ</t>
    </rPh>
    <rPh sb="137" eb="139">
      <t>ヨクセイ</t>
    </rPh>
    <rPh sb="143" eb="145">
      <t>コウシン</t>
    </rPh>
    <rPh sb="146" eb="147">
      <t>スス</t>
    </rPh>
    <rPh sb="151" eb="153">
      <t>ヒツヨウ</t>
    </rPh>
    <rPh sb="161" eb="163">
      <t>ケイヒ</t>
    </rPh>
    <rPh sb="163" eb="166">
      <t>カイシュウリツ</t>
    </rPh>
    <rPh sb="168" eb="172">
      <t>オスイショリ</t>
    </rPh>
    <rPh sb="172" eb="174">
      <t>ジンコウ</t>
    </rPh>
    <rPh sb="175" eb="177">
      <t>ゲンショウ</t>
    </rPh>
    <rPh sb="180" eb="185">
      <t>シヨウリョウシュウニュウ</t>
    </rPh>
    <rPh sb="186" eb="190">
      <t>ゲンショウケイコウ</t>
    </rPh>
    <rPh sb="196" eb="200">
      <t>ケイヒサクゲン</t>
    </rPh>
    <rPh sb="201" eb="202">
      <t>ツト</t>
    </rPh>
    <rPh sb="209" eb="211">
      <t>シセツ</t>
    </rPh>
    <rPh sb="212" eb="215">
      <t>ロウキュウカ</t>
    </rPh>
    <rPh sb="218" eb="221">
      <t>シュウゼンヒ</t>
    </rPh>
    <rPh sb="222" eb="226">
      <t>ゾウカケイコウ</t>
    </rPh>
    <rPh sb="232" eb="234">
      <t>コンゴ</t>
    </rPh>
    <rPh sb="235" eb="241">
      <t>ノウギョウシュウラクハイスイ</t>
    </rPh>
    <rPh sb="241" eb="243">
      <t>ジギョウ</t>
    </rPh>
    <rPh sb="243" eb="246">
      <t>サイテキカ</t>
    </rPh>
    <rPh sb="246" eb="248">
      <t>セイビ</t>
    </rPh>
    <rPh sb="248" eb="250">
      <t>コウソウ</t>
    </rPh>
    <rPh sb="251" eb="252">
      <t>モト</t>
    </rPh>
    <rPh sb="254" eb="256">
      <t>コウシン</t>
    </rPh>
    <rPh sb="257" eb="258">
      <t>スス</t>
    </rPh>
    <rPh sb="267" eb="273">
      <t>オスイショリゲンカ</t>
    </rPh>
    <rPh sb="275" eb="278">
      <t>ゼンネンド</t>
    </rPh>
    <rPh sb="279" eb="281">
      <t>ヒカク</t>
    </rPh>
    <rPh sb="284" eb="286">
      <t>ゾウカ</t>
    </rPh>
    <rPh sb="291" eb="295">
      <t>ルイジダンタイ</t>
    </rPh>
    <rPh sb="296" eb="298">
      <t>ヘイキン</t>
    </rPh>
    <rPh sb="299" eb="301">
      <t>ヒカク</t>
    </rPh>
    <rPh sb="304" eb="305">
      <t>オオ</t>
    </rPh>
    <rPh sb="307" eb="308">
      <t>ウエ</t>
    </rPh>
    <rPh sb="315" eb="317">
      <t>コンゴ</t>
    </rPh>
    <rPh sb="318" eb="324">
      <t>オスイショリジンコウ</t>
    </rPh>
    <rPh sb="325" eb="327">
      <t>ゲンショウ</t>
    </rPh>
    <rPh sb="330" eb="334">
      <t>ユウシュウスイリョウ</t>
    </rPh>
    <rPh sb="335" eb="337">
      <t>テイカ</t>
    </rPh>
    <rPh sb="338" eb="339">
      <t>カンガ</t>
    </rPh>
    <rPh sb="346" eb="351">
      <t>オスイショリヒ</t>
    </rPh>
    <rPh sb="352" eb="354">
      <t>サクゲン</t>
    </rPh>
    <rPh sb="355" eb="356">
      <t>ヒ</t>
    </rPh>
    <rPh sb="357" eb="358">
      <t>ツヅ</t>
    </rPh>
    <rPh sb="359" eb="360">
      <t>ツト</t>
    </rPh>
    <rPh sb="369" eb="371">
      <t>シセツ</t>
    </rPh>
    <rPh sb="371" eb="374">
      <t>リヨウリツ</t>
    </rPh>
    <rPh sb="376" eb="380">
      <t>ルイジダンタイ</t>
    </rPh>
    <rPh sb="381" eb="384">
      <t>ドウスイジュン</t>
    </rPh>
    <rPh sb="391" eb="397">
      <t>オスイショリジンコウ</t>
    </rPh>
    <rPh sb="398" eb="400">
      <t>ゲンショウ</t>
    </rPh>
    <rPh sb="401" eb="403">
      <t>ヨソク</t>
    </rPh>
    <rPh sb="409" eb="411">
      <t>シセツ</t>
    </rPh>
    <rPh sb="419" eb="420">
      <t>トウ</t>
    </rPh>
    <rPh sb="421" eb="424">
      <t>サイテキカ</t>
    </rPh>
    <rPh sb="425" eb="426">
      <t>ハカ</t>
    </rPh>
    <rPh sb="427" eb="429">
      <t>ヒツヨウ</t>
    </rPh>
    <rPh sb="437" eb="440">
      <t>スイセンカ</t>
    </rPh>
    <rPh sb="440" eb="441">
      <t>リツ</t>
    </rPh>
    <rPh sb="443" eb="447">
      <t>ショリクイキ</t>
    </rPh>
    <rPh sb="447" eb="448">
      <t>ナイ</t>
    </rPh>
    <rPh sb="448" eb="450">
      <t>ジンコウ</t>
    </rPh>
    <rPh sb="451" eb="454">
      <t>コウレイカ</t>
    </rPh>
    <rPh sb="457" eb="461">
      <t>シンキカニュウ</t>
    </rPh>
    <rPh sb="462" eb="463">
      <t>スク</t>
    </rPh>
    <rPh sb="469" eb="470">
      <t>ヒ</t>
    </rPh>
    <rPh sb="471" eb="472">
      <t>ツヅ</t>
    </rPh>
    <rPh sb="473" eb="477">
      <t>フキュウソクシン</t>
    </rPh>
    <rPh sb="478" eb="47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</si>
</sst>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E-4AB8-94D9-FC05E43C64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formatCode="#,##0.00;&quot;△&quot;#,##0.00;&quot;-&quot;">
                  <c:v>0.03</c:v>
                </c:pt>
              </c:numCache>
            </c:numRef>
          </c:val>
          <c:smooth val="0"/>
          <c:extLst>
            <c:ext xmlns:c16="http://schemas.microsoft.com/office/drawing/2014/chart" uri="{C3380CC4-5D6E-409C-BE32-E72D297353CC}">
              <c16:uniqueId val="{00000001-B07E-4AB8-94D9-FC05E43C64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42.65</c:v>
                </c:pt>
                <c:pt idx="1">
                  <c:v>42.65</c:v>
                </c:pt>
                <c:pt idx="2">
                  <c:v>40.5</c:v>
                </c:pt>
                <c:pt idx="3">
                  <c:v>36.200000000000003</c:v>
                </c:pt>
                <c:pt idx="4">
                  <c:v>55.56</c:v>
                </c:pt>
              </c:numCache>
            </c:numRef>
          </c:val>
          <c:extLst>
            <c:ext xmlns:c16="http://schemas.microsoft.com/office/drawing/2014/chart" uri="{C3380CC4-5D6E-409C-BE32-E72D297353CC}">
              <c16:uniqueId val="{00000000-2128-433B-BA78-590B6E0FA8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52.35</c:v>
                </c:pt>
              </c:numCache>
            </c:numRef>
          </c:val>
          <c:smooth val="0"/>
          <c:extLst>
            <c:ext xmlns:c16="http://schemas.microsoft.com/office/drawing/2014/chart" uri="{C3380CC4-5D6E-409C-BE32-E72D297353CC}">
              <c16:uniqueId val="{00000001-2128-433B-BA78-590B6E0FA8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72.91</c:v>
                </c:pt>
                <c:pt idx="1">
                  <c:v>83.07</c:v>
                </c:pt>
                <c:pt idx="2">
                  <c:v>74.569999999999993</c:v>
                </c:pt>
                <c:pt idx="3">
                  <c:v>75</c:v>
                </c:pt>
                <c:pt idx="4">
                  <c:v>74.88</c:v>
                </c:pt>
              </c:numCache>
            </c:numRef>
          </c:val>
          <c:extLst>
            <c:ext xmlns:c16="http://schemas.microsoft.com/office/drawing/2014/chart" uri="{C3380CC4-5D6E-409C-BE32-E72D297353CC}">
              <c16:uniqueId val="{00000000-16EE-4951-A336-A0AD73CA34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84.39</c:v>
                </c:pt>
              </c:numCache>
            </c:numRef>
          </c:val>
          <c:smooth val="0"/>
          <c:extLst>
            <c:ext xmlns:c16="http://schemas.microsoft.com/office/drawing/2014/chart" uri="{C3380CC4-5D6E-409C-BE32-E72D297353CC}">
              <c16:uniqueId val="{00000001-16EE-4951-A336-A0AD73CA34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63.79</c:v>
                </c:pt>
                <c:pt idx="1">
                  <c:v>54.97</c:v>
                </c:pt>
                <c:pt idx="2">
                  <c:v>65.510000000000005</c:v>
                </c:pt>
                <c:pt idx="3">
                  <c:v>68.88</c:v>
                </c:pt>
                <c:pt idx="4">
                  <c:v>63.2</c:v>
                </c:pt>
              </c:numCache>
            </c:numRef>
          </c:val>
          <c:extLst>
            <c:ext xmlns:c16="http://schemas.microsoft.com/office/drawing/2014/chart" uri="{C3380CC4-5D6E-409C-BE32-E72D297353CC}">
              <c16:uniqueId val="{00000000-0F9A-4740-A3B6-2B14879011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A-4740-A3B6-2B14879011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5-4F34-8A58-13B9A8C67C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5-4F34-8A58-13B9A8C67C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2-4F5B-9798-9F6B54D658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2-4F5B-9798-9F6B54D658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E-4F7C-8C94-A05DBC251C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E-4F7C-8C94-A05DBC251C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3-4055-9292-CA0A4A4F49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3-4055-9292-CA0A4A4F49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266.76</c:v>
                </c:pt>
                <c:pt idx="1">
                  <c:v>277.94</c:v>
                </c:pt>
                <c:pt idx="2">
                  <c:v>425.82</c:v>
                </c:pt>
                <c:pt idx="3">
                  <c:v>192.3</c:v>
                </c:pt>
                <c:pt idx="4">
                  <c:v>188.82</c:v>
                </c:pt>
              </c:numCache>
            </c:numRef>
          </c:val>
          <c:extLst>
            <c:ext xmlns:c16="http://schemas.microsoft.com/office/drawing/2014/chart" uri="{C3380CC4-5D6E-409C-BE32-E72D297353CC}">
              <c16:uniqueId val="{00000000-2C90-41DA-82D4-E07FDDF25D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900.82</c:v>
                </c:pt>
              </c:numCache>
            </c:numRef>
          </c:val>
          <c:smooth val="0"/>
          <c:extLst>
            <c:ext xmlns:c16="http://schemas.microsoft.com/office/drawing/2014/chart" uri="{C3380CC4-5D6E-409C-BE32-E72D297353CC}">
              <c16:uniqueId val="{00000001-2C90-41DA-82D4-E07FDDF25D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20.27</c:v>
                </c:pt>
                <c:pt idx="1">
                  <c:v>19.27</c:v>
                </c:pt>
                <c:pt idx="2">
                  <c:v>19.829999999999998</c:v>
                </c:pt>
                <c:pt idx="3">
                  <c:v>20.46</c:v>
                </c:pt>
                <c:pt idx="4">
                  <c:v>13.37</c:v>
                </c:pt>
              </c:numCache>
            </c:numRef>
          </c:val>
          <c:extLst>
            <c:ext xmlns:c16="http://schemas.microsoft.com/office/drawing/2014/chart" uri="{C3380CC4-5D6E-409C-BE32-E72D297353CC}">
              <c16:uniqueId val="{00000000-4D36-4F80-9A59-12267657A7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52.94</c:v>
                </c:pt>
              </c:numCache>
            </c:numRef>
          </c:val>
          <c:smooth val="0"/>
          <c:extLst>
            <c:ext xmlns:c16="http://schemas.microsoft.com/office/drawing/2014/chart" uri="{C3380CC4-5D6E-409C-BE32-E72D297353CC}">
              <c16:uniqueId val="{00000001-4D36-4F80-9A59-12267657A7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745.83</c:v>
                </c:pt>
                <c:pt idx="1">
                  <c:v>794.97</c:v>
                </c:pt>
                <c:pt idx="2">
                  <c:v>777.82</c:v>
                </c:pt>
                <c:pt idx="3">
                  <c:v>766.83</c:v>
                </c:pt>
                <c:pt idx="4">
                  <c:v>1180.6300000000001</c:v>
                </c:pt>
              </c:numCache>
            </c:numRef>
          </c:val>
          <c:extLst>
            <c:ext xmlns:c16="http://schemas.microsoft.com/office/drawing/2014/chart" uri="{C3380CC4-5D6E-409C-BE32-E72D297353CC}">
              <c16:uniqueId val="{00000000-B896-4A95-BE5B-742901767D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303.27999999999997</c:v>
                </c:pt>
              </c:numCache>
            </c:numRef>
          </c:val>
          <c:smooth val="0"/>
          <c:extLst>
            <c:ext xmlns:c16="http://schemas.microsoft.com/office/drawing/2014/chart" uri="{C3380CC4-5D6E-409C-BE32-E72D297353CC}">
              <c16:uniqueId val="{00000001-B896-4A95-BE5B-742901767D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多賀町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7466</v>
      </c>
      <c r="AM8" s="55"/>
      <c r="AN8" s="55"/>
      <c r="AO8" s="55"/>
      <c r="AP8" s="55"/>
      <c r="AQ8" s="55"/>
      <c r="AR8" s="55"/>
      <c r="AS8" s="55"/>
      <c r="AT8" s="54">
        <f>データ!T6</f>
        <v>135.77000000000001</v>
      </c>
      <c r="AU8" s="54"/>
      <c r="AV8" s="54"/>
      <c r="AW8" s="54"/>
      <c r="AX8" s="54"/>
      <c r="AY8" s="54"/>
      <c r="AZ8" s="54"/>
      <c r="BA8" s="54"/>
      <c r="BB8" s="54">
        <f>データ!U6</f>
        <v>54.99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5.78</v>
      </c>
      <c r="Q10" s="54"/>
      <c r="R10" s="54"/>
      <c r="S10" s="54"/>
      <c r="T10" s="54"/>
      <c r="U10" s="54"/>
      <c r="V10" s="54"/>
      <c r="W10" s="54">
        <f>データ!Q6</f>
        <v>69.81</v>
      </c>
      <c r="X10" s="54"/>
      <c r="Y10" s="54"/>
      <c r="Z10" s="54"/>
      <c r="AA10" s="54"/>
      <c r="AB10" s="54"/>
      <c r="AC10" s="54"/>
      <c r="AD10" s="55">
        <f>データ!R6</f>
        <v>2750</v>
      </c>
      <c r="AE10" s="55"/>
      <c r="AF10" s="55"/>
      <c r="AG10" s="55"/>
      <c r="AH10" s="55"/>
      <c r="AI10" s="55"/>
      <c r="AJ10" s="55"/>
      <c r="AK10" s="2"/>
      <c r="AL10" s="55">
        <f>データ!V6</f>
        <v>430</v>
      </c>
      <c r="AM10" s="55"/>
      <c r="AN10" s="55"/>
      <c r="AO10" s="55"/>
      <c r="AP10" s="55"/>
      <c r="AQ10" s="55"/>
      <c r="AR10" s="55"/>
      <c r="AS10" s="55"/>
      <c r="AT10" s="54">
        <f>データ!W6</f>
        <v>0.88</v>
      </c>
      <c r="AU10" s="54"/>
      <c r="AV10" s="54"/>
      <c r="AW10" s="54"/>
      <c r="AX10" s="54"/>
      <c r="AY10" s="54"/>
      <c r="AZ10" s="54"/>
      <c r="BA10" s="54"/>
      <c r="BB10" s="54">
        <f>データ!X6</f>
        <v>488.64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oqgOIJ/CEZvcF5ieZ+OjW8yKkfOjZUNDAS7gcnW7UAyDhKeqiKgA0dlUQvW29E6McDo7uhE4ynnHL8V7nU58kA==" saltValue="Cp7Q4MGL6t70MCBt7vnt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254436</v>
      </c>
      <c r="D6" s="19">
        <f t="shared" si="3"/>
        <v>47</v>
      </c>
      <c r="E6" s="19">
        <f t="shared" si="3"/>
        <v>17</v>
      </c>
      <c r="F6" s="19">
        <f t="shared" si="3"/>
        <v>5</v>
      </c>
      <c r="G6" s="19">
        <f t="shared" si="3"/>
        <v>0</v>
      </c>
      <c r="H6" s="19" t="str">
        <f t="shared" si="3"/>
        <v>滋賀県　多賀町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5.78</v>
      </c>
      <c r="Q6" s="20">
        <f t="shared" si="3"/>
        <v>69.81</v>
      </c>
      <c r="R6" s="20">
        <f t="shared" si="3"/>
        <v>2750</v>
      </c>
      <c r="S6" s="20">
        <f t="shared" si="3"/>
        <v>7466</v>
      </c>
      <c r="T6" s="20">
        <f t="shared" si="3"/>
        <v>135.77000000000001</v>
      </c>
      <c r="U6" s="20">
        <f t="shared" si="3"/>
        <v>54.99</v>
      </c>
      <c r="V6" s="20">
        <f t="shared" si="3"/>
        <v>430</v>
      </c>
      <c r="W6" s="20">
        <f t="shared" si="3"/>
        <v>0.88</v>
      </c>
      <c r="X6" s="20">
        <f t="shared" si="3"/>
        <v>488.64</v>
      </c>
      <c r="Y6" s="21">
        <f>IF(Y7="",NA(),Y7)</f>
        <v>63.79</v>
      </c>
      <c r="Z6" s="21">
        <f t="shared" ref="Z6:AH6" si="4">IF(Z7="",NA(),Z7)</f>
        <v>54.97</v>
      </c>
      <c r="AA6" s="21">
        <f t="shared" si="4"/>
        <v>65.510000000000005</v>
      </c>
      <c r="AB6" s="21">
        <f t="shared" si="4"/>
        <v>68.88</v>
      </c>
      <c r="AC6" s="21">
        <f t="shared" si="4"/>
        <v>63.2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266.76</v>
      </c>
      <c r="BG6" s="21">
        <f t="shared" ref="BG6:BO6" si="7">IF(BG7="",NA(),BG7)</f>
        <v>277.94</v>
      </c>
      <c r="BH6" s="21">
        <f t="shared" si="7"/>
        <v>425.82</v>
      </c>
      <c r="BI6" s="21">
        <f t="shared" si="7"/>
        <v>192.3</v>
      </c>
      <c r="BJ6" s="21">
        <f t="shared" si="7"/>
        <v>188.82</v>
      </c>
      <c r="BK6" s="21">
        <f t="shared" si="7"/>
        <v>713.28</v>
      </c>
      <c r="BL6" s="21">
        <f t="shared" si="7"/>
        <v>673.08</v>
      </c>
      <c r="BM6" s="21">
        <f t="shared" si="7"/>
        <v>746.98</v>
      </c>
      <c r="BN6" s="21">
        <f t="shared" si="7"/>
        <v>904.55</v>
      </c>
      <c r="BO6" s="21">
        <f t="shared" si="7"/>
        <v>900.82</v>
      </c>
      <c r="BP6" s="20" t="str">
        <f>IF(BP7="","",IF(BP7="-","【-】","【"&amp;SUBSTITUTE(TEXT(BP7,"#,##0.00"),"-","△")&amp;"】"))</f>
        <v>【809.19】</v>
      </c>
      <c r="BQ6" s="21">
        <f>IF(BQ7="",NA(),BQ7)</f>
        <v>20.27</v>
      </c>
      <c r="BR6" s="21">
        <f t="shared" ref="BR6:BZ6" si="8">IF(BR7="",NA(),BR7)</f>
        <v>19.27</v>
      </c>
      <c r="BS6" s="21">
        <f t="shared" si="8"/>
        <v>19.829999999999998</v>
      </c>
      <c r="BT6" s="21">
        <f t="shared" si="8"/>
        <v>20.46</v>
      </c>
      <c r="BU6" s="21">
        <f t="shared" si="8"/>
        <v>13.37</v>
      </c>
      <c r="BV6" s="21">
        <f t="shared" si="8"/>
        <v>40.75</v>
      </c>
      <c r="BW6" s="21">
        <f t="shared" si="8"/>
        <v>42.44</v>
      </c>
      <c r="BX6" s="21">
        <f t="shared" si="8"/>
        <v>40.49</v>
      </c>
      <c r="BY6" s="21">
        <f t="shared" si="8"/>
        <v>39.69</v>
      </c>
      <c r="BZ6" s="21">
        <f t="shared" si="8"/>
        <v>52.94</v>
      </c>
      <c r="CA6" s="20" t="str">
        <f>IF(CA7="","",IF(CA7="-","【-】","【"&amp;SUBSTITUTE(TEXT(CA7,"#,##0.00"),"-","△")&amp;"】"))</f>
        <v>【57.02】</v>
      </c>
      <c r="CB6" s="21">
        <f>IF(CB7="",NA(),CB7)</f>
        <v>745.83</v>
      </c>
      <c r="CC6" s="21">
        <f t="shared" ref="CC6:CK6" si="9">IF(CC7="",NA(),CC7)</f>
        <v>794.97</v>
      </c>
      <c r="CD6" s="21">
        <f t="shared" si="9"/>
        <v>777.82</v>
      </c>
      <c r="CE6" s="21">
        <f t="shared" si="9"/>
        <v>766.83</v>
      </c>
      <c r="CF6" s="21">
        <f t="shared" si="9"/>
        <v>1180.6300000000001</v>
      </c>
      <c r="CG6" s="21">
        <f t="shared" si="9"/>
        <v>311.70999999999998</v>
      </c>
      <c r="CH6" s="21">
        <f t="shared" si="9"/>
        <v>284.54000000000002</v>
      </c>
      <c r="CI6" s="21">
        <f t="shared" si="9"/>
        <v>274.54000000000002</v>
      </c>
      <c r="CJ6" s="21">
        <f t="shared" si="9"/>
        <v>253.17</v>
      </c>
      <c r="CK6" s="21">
        <f t="shared" si="9"/>
        <v>303.27999999999997</v>
      </c>
      <c r="CL6" s="20" t="str">
        <f>IF(CL7="","",IF(CL7="-","【-】","【"&amp;SUBSTITUTE(TEXT(CL7,"#,##0.00"),"-","△")&amp;"】"))</f>
        <v>【273.68】</v>
      </c>
      <c r="CM6" s="21">
        <f>IF(CM7="",NA(),CM7)</f>
        <v>42.65</v>
      </c>
      <c r="CN6" s="21">
        <f t="shared" ref="CN6:CV6" si="10">IF(CN7="",NA(),CN7)</f>
        <v>42.65</v>
      </c>
      <c r="CO6" s="21">
        <f t="shared" si="10"/>
        <v>40.5</v>
      </c>
      <c r="CP6" s="21">
        <f t="shared" si="10"/>
        <v>36.200000000000003</v>
      </c>
      <c r="CQ6" s="21">
        <f t="shared" si="10"/>
        <v>55.56</v>
      </c>
      <c r="CR6" s="21">
        <f t="shared" si="10"/>
        <v>43.38</v>
      </c>
      <c r="CS6" s="21">
        <f t="shared" si="10"/>
        <v>42.33</v>
      </c>
      <c r="CT6" s="21">
        <f t="shared" si="10"/>
        <v>41.66</v>
      </c>
      <c r="CU6" s="21">
        <f t="shared" si="10"/>
        <v>36.369999999999997</v>
      </c>
      <c r="CV6" s="21">
        <f t="shared" si="10"/>
        <v>52.35</v>
      </c>
      <c r="CW6" s="20" t="str">
        <f>IF(CW7="","",IF(CW7="-","【-】","【"&amp;SUBSTITUTE(TEXT(CW7,"#,##0.00"),"-","△")&amp;"】"))</f>
        <v>【52.55】</v>
      </c>
      <c r="CX6" s="21">
        <f>IF(CX7="",NA(),CX7)</f>
        <v>72.91</v>
      </c>
      <c r="CY6" s="21">
        <f t="shared" ref="CY6:DG6" si="11">IF(CY7="",NA(),CY7)</f>
        <v>83.07</v>
      </c>
      <c r="CZ6" s="21">
        <f t="shared" si="11"/>
        <v>74.569999999999993</v>
      </c>
      <c r="DA6" s="21">
        <f t="shared" si="11"/>
        <v>75</v>
      </c>
      <c r="DB6" s="21">
        <f t="shared" si="11"/>
        <v>74.88</v>
      </c>
      <c r="DC6" s="21">
        <f t="shared" si="11"/>
        <v>62.02</v>
      </c>
      <c r="DD6" s="21">
        <f t="shared" si="11"/>
        <v>62.5</v>
      </c>
      <c r="DE6" s="21">
        <f t="shared" si="11"/>
        <v>58.77</v>
      </c>
      <c r="DF6" s="21">
        <f t="shared" si="11"/>
        <v>59.58</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1">
        <f t="shared" si="14"/>
        <v>0.03</v>
      </c>
      <c r="EO6" s="20" t="str">
        <f>IF(EO7="","",IF(EO7="-","【-】","【"&amp;SUBSTITUTE(TEXT(EO7,"#,##0.00"),"-","△")&amp;"】"))</f>
        <v>【0.02】</v>
      </c>
    </row>
    <row r="7" spans="1:145" s="22" customFormat="1" x14ac:dyDescent="0.15">
      <c r="A7" s="14"/>
      <c r="B7" s="23">
        <v>2022</v>
      </c>
      <c r="C7" s="23">
        <v>254436</v>
      </c>
      <c r="D7" s="23">
        <v>47</v>
      </c>
      <c r="E7" s="23">
        <v>17</v>
      </c>
      <c r="F7" s="23">
        <v>5</v>
      </c>
      <c r="G7" s="23">
        <v>0</v>
      </c>
      <c r="H7" s="23" t="s">
        <v>98</v>
      </c>
      <c r="I7" s="23" t="s">
        <v>99</v>
      </c>
      <c r="J7" s="23" t="s">
        <v>100</v>
      </c>
      <c r="K7" s="23" t="s">
        <v>101</v>
      </c>
      <c r="L7" s="23" t="s">
        <v>102</v>
      </c>
      <c r="M7" s="23" t="s">
        <v>103</v>
      </c>
      <c r="N7" s="24" t="s">
        <v>104</v>
      </c>
      <c r="O7" s="24" t="s">
        <v>105</v>
      </c>
      <c r="P7" s="24">
        <v>5.78</v>
      </c>
      <c r="Q7" s="24">
        <v>69.81</v>
      </c>
      <c r="R7" s="24">
        <v>2750</v>
      </c>
      <c r="S7" s="24">
        <v>7466</v>
      </c>
      <c r="T7" s="24">
        <v>135.77000000000001</v>
      </c>
      <c r="U7" s="24">
        <v>54.99</v>
      </c>
      <c r="V7" s="24">
        <v>430</v>
      </c>
      <c r="W7" s="24">
        <v>0.88</v>
      </c>
      <c r="X7" s="24">
        <v>488.64</v>
      </c>
      <c r="Y7" s="24">
        <v>63.79</v>
      </c>
      <c r="Z7" s="24">
        <v>54.97</v>
      </c>
      <c r="AA7" s="24">
        <v>65.510000000000005</v>
      </c>
      <c r="AB7" s="24">
        <v>68.88</v>
      </c>
      <c r="AC7" s="24">
        <v>63.2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266.76</v>
      </c>
      <c r="BG7" s="24">
        <v>277.94</v>
      </c>
      <c r="BH7" s="24">
        <v>425.82</v>
      </c>
      <c r="BI7" s="24">
        <v>192.3</v>
      </c>
      <c r="BJ7" s="24">
        <v>188.82</v>
      </c>
      <c r="BK7" s="24">
        <v>713.28</v>
      </c>
      <c r="BL7" s="24">
        <v>673.08</v>
      </c>
      <c r="BM7" s="24">
        <v>746.98</v>
      </c>
      <c r="BN7" s="24">
        <v>904.55</v>
      </c>
      <c r="BO7" s="24">
        <v>900.82</v>
      </c>
      <c r="BP7" s="24">
        <v>809.19</v>
      </c>
      <c r="BQ7" s="24">
        <v>20.27</v>
      </c>
      <c r="BR7" s="24">
        <v>19.27</v>
      </c>
      <c r="BS7" s="24">
        <v>19.829999999999998</v>
      </c>
      <c r="BT7" s="24">
        <v>20.46</v>
      </c>
      <c r="BU7" s="24">
        <v>13.37</v>
      </c>
      <c r="BV7" s="24">
        <v>40.75</v>
      </c>
      <c r="BW7" s="24">
        <v>42.44</v>
      </c>
      <c r="BX7" s="24">
        <v>40.49</v>
      </c>
      <c r="BY7" s="24">
        <v>39.69</v>
      </c>
      <c r="BZ7" s="24">
        <v>52.94</v>
      </c>
      <c r="CA7" s="24">
        <v>57.02</v>
      </c>
      <c r="CB7" s="24">
        <v>745.83</v>
      </c>
      <c r="CC7" s="24">
        <v>794.97</v>
      </c>
      <c r="CD7" s="24">
        <v>777.82</v>
      </c>
      <c r="CE7" s="24">
        <v>766.83</v>
      </c>
      <c r="CF7" s="24">
        <v>1180.6300000000001</v>
      </c>
      <c r="CG7" s="24">
        <v>311.70999999999998</v>
      </c>
      <c r="CH7" s="24">
        <v>284.54000000000002</v>
      </c>
      <c r="CI7" s="24">
        <v>274.54000000000002</v>
      </c>
      <c r="CJ7" s="24">
        <v>253.17</v>
      </c>
      <c r="CK7" s="24">
        <v>303.27999999999997</v>
      </c>
      <c r="CL7" s="24">
        <v>273.68</v>
      </c>
      <c r="CM7" s="24">
        <v>42.65</v>
      </c>
      <c r="CN7" s="24">
        <v>42.65</v>
      </c>
      <c r="CO7" s="24">
        <v>40.5</v>
      </c>
      <c r="CP7" s="24">
        <v>36.200000000000003</v>
      </c>
      <c r="CQ7" s="24">
        <v>55.56</v>
      </c>
      <c r="CR7" s="24">
        <v>43.38</v>
      </c>
      <c r="CS7" s="24">
        <v>42.33</v>
      </c>
      <c r="CT7" s="24">
        <v>41.66</v>
      </c>
      <c r="CU7" s="24">
        <v>36.369999999999997</v>
      </c>
      <c r="CV7" s="24">
        <v>52.35</v>
      </c>
      <c r="CW7" s="24">
        <v>52.55</v>
      </c>
      <c r="CX7" s="24">
        <v>72.91</v>
      </c>
      <c r="CY7" s="24">
        <v>83.07</v>
      </c>
      <c r="CZ7" s="24">
        <v>74.569999999999993</v>
      </c>
      <c r="DA7" s="24">
        <v>75</v>
      </c>
      <c r="DB7" s="24">
        <v>74.88</v>
      </c>
      <c r="DC7" s="24">
        <v>62.02</v>
      </c>
      <c r="DD7" s="24">
        <v>62.5</v>
      </c>
      <c r="DE7" s="24">
        <v>58.77</v>
      </c>
      <c r="DF7" s="24">
        <v>59.58</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2023-12-12T02:54:49Z</dcterms:created>
  <dcterms:modified xsi:type="dcterms:W3CDTF">2024-01-29T05:37:53Z</dcterms:modified>
  <cp:category/>
</cp:coreProperties>
</file>